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ESTV-01\u80726741\data\Documents\Daten\2 Pendente Spezialfälle\Test Excel Files\Aufschaltung Homepage\"/>
    </mc:Choice>
  </mc:AlternateContent>
  <bookViews>
    <workbookView xWindow="120" yWindow="195" windowWidth="28680" windowHeight="13740"/>
  </bookViews>
  <sheets>
    <sheet name="Singelfund" sheetId="1" r:id="rId1"/>
    <sheet name="Tabelle2" sheetId="2" state="hidden" r:id="rId2"/>
  </sheets>
  <definedNames>
    <definedName name="AAUUSS">Singelfund!$B$56:$B$67,Singelfund!$E$56:$E$69</definedName>
    <definedName name="AAUUSS2">Singelfund!$C$56:$C$67,Singelfund!$F$56:$F$69</definedName>
    <definedName name="AAUUSS3">Singelfund!$B$68:$C$69</definedName>
    <definedName name="ACCDIS">Tabelle2!$B$2:$B$3</definedName>
    <definedName name="ANZKLS">Singelfund!$C$23</definedName>
    <definedName name="CONTACT">Singelfund!$K$2</definedName>
    <definedName name="CURR">Singelfund!$C$4</definedName>
    <definedName name="_xlnm.Print_Area" localSheetId="0">Singelfund!$A$1:$Q$69</definedName>
    <definedName name="EEIINN">Singelfund!$B$28:$H$51,Singelfund!$K$28:$K$51</definedName>
    <definedName name="eingExpenses">Singelfund!$J$11:$J$20</definedName>
    <definedName name="eingFees">Singelfund!$N$11:$N$20</definedName>
    <definedName name="eingIncome">Singelfund!$E$11:$E$20</definedName>
    <definedName name="EMAIL">Singelfund!$K$3</definedName>
    <definedName name="ERSTEXRA">Singelfund!$K$28</definedName>
    <definedName name="ERSTINCOMEPSH">Singelfund!$P$28</definedName>
    <definedName name="ERSTNAV">Singelfund!$I$28</definedName>
    <definedName name="ERSTNAVINFUNDCURR">Singelfund!$L$28</definedName>
    <definedName name="ERSTREIHE">Singelfund!$B$28:$P$28</definedName>
    <definedName name="ERSTSHAREFUNDCURR">Singelfund!$J$28</definedName>
    <definedName name="EXCH">Singelfund!$C$5</definedName>
    <definedName name="FINYEAREND">Singelfund!$C$2</definedName>
    <definedName name="FUNDNAME">Singelfund!$C$3</definedName>
    <definedName name="LETZREIHE">Singelfund!$B$51:$P$51</definedName>
    <definedName name="NAME">Singelfund!$C$3</definedName>
    <definedName name="NAV">Singelfund!$C$8</definedName>
    <definedName name="NAVTOT">Singelfund!$L$53</definedName>
    <definedName name="SHARECLCURR">Singelfund!$E$28:$E$51</definedName>
    <definedName name="TXINC">Singelfund!$P$21</definedName>
    <definedName name="UNITCLASSNAME">Singelfund!$D$28:$D$51</definedName>
    <definedName name="WHRGEN">Tabelle2!$A$2:$A$100</definedName>
  </definedNames>
  <calcPr calcId="152511"/>
</workbook>
</file>

<file path=xl/calcChain.xml><?xml version="1.0" encoding="utf-8"?>
<calcChain xmlns="http://schemas.openxmlformats.org/spreadsheetml/2006/main">
  <c r="C7" i="1" l="1"/>
  <c r="J29" i="1" l="1"/>
  <c r="I29" i="1"/>
  <c r="J51" i="1"/>
  <c r="I51" i="1"/>
  <c r="J50" i="1"/>
  <c r="I50" i="1"/>
  <c r="L50" i="1" s="1"/>
  <c r="J49" i="1"/>
  <c r="I49" i="1"/>
  <c r="J48" i="1"/>
  <c r="I48" i="1"/>
  <c r="L48" i="1" s="1"/>
  <c r="O48" i="1" s="1"/>
  <c r="P48" i="1" s="1"/>
  <c r="J47" i="1"/>
  <c r="I47" i="1"/>
  <c r="J46" i="1"/>
  <c r="I46" i="1"/>
  <c r="L46" i="1" s="1"/>
  <c r="J45" i="1"/>
  <c r="I45" i="1"/>
  <c r="J44" i="1"/>
  <c r="I44" i="1"/>
  <c r="L44" i="1" s="1"/>
  <c r="O44" i="1" s="1"/>
  <c r="P44" i="1" s="1"/>
  <c r="J43" i="1"/>
  <c r="I43" i="1"/>
  <c r="J42" i="1"/>
  <c r="I42" i="1"/>
  <c r="L42" i="1" s="1"/>
  <c r="J41" i="1"/>
  <c r="L41" i="1" s="1"/>
  <c r="N41" i="1" s="1"/>
  <c r="I41" i="1"/>
  <c r="J40" i="1"/>
  <c r="I40" i="1"/>
  <c r="L40" i="1" s="1"/>
  <c r="O40" i="1" s="1"/>
  <c r="P40" i="1" s="1"/>
  <c r="J39" i="1"/>
  <c r="I39" i="1"/>
  <c r="L39" i="1" s="1"/>
  <c r="O39" i="1" s="1"/>
  <c r="P39" i="1" s="1"/>
  <c r="J38" i="1"/>
  <c r="I38" i="1"/>
  <c r="L38" i="1" s="1"/>
  <c r="J37" i="1"/>
  <c r="I37" i="1"/>
  <c r="J36" i="1"/>
  <c r="I36" i="1"/>
  <c r="L36" i="1" s="1"/>
  <c r="O36" i="1" s="1"/>
  <c r="P36" i="1" s="1"/>
  <c r="J35" i="1"/>
  <c r="I35" i="1"/>
  <c r="J34" i="1"/>
  <c r="I34" i="1"/>
  <c r="L34" i="1" s="1"/>
  <c r="J33" i="1"/>
  <c r="I33" i="1"/>
  <c r="J32" i="1"/>
  <c r="I32" i="1"/>
  <c r="L32" i="1" s="1"/>
  <c r="O32" i="1" s="1"/>
  <c r="P32" i="1" s="1"/>
  <c r="J31" i="1"/>
  <c r="I31" i="1"/>
  <c r="L31" i="1" s="1"/>
  <c r="O31" i="1" s="1"/>
  <c r="P31" i="1" s="1"/>
  <c r="J30" i="1"/>
  <c r="I30" i="1"/>
  <c r="L30" i="1" s="1"/>
  <c r="L33" i="1" l="1"/>
  <c r="N33" i="1" s="1"/>
  <c r="L49" i="1"/>
  <c r="N49" i="1" s="1"/>
  <c r="L47" i="1"/>
  <c r="O47" i="1" s="1"/>
  <c r="P47" i="1" s="1"/>
  <c r="L35" i="1"/>
  <c r="M35" i="1" s="1"/>
  <c r="L37" i="1"/>
  <c r="O37" i="1" s="1"/>
  <c r="P37" i="1" s="1"/>
  <c r="L43" i="1"/>
  <c r="L45" i="1"/>
  <c r="N45" i="1" s="1"/>
  <c r="L51" i="1"/>
  <c r="N51" i="1" s="1"/>
  <c r="L29" i="1"/>
  <c r="O29" i="1" s="1"/>
  <c r="P29" i="1" s="1"/>
  <c r="O30" i="1"/>
  <c r="P30" i="1" s="1"/>
  <c r="N30" i="1"/>
  <c r="M30" i="1"/>
  <c r="M34" i="1"/>
  <c r="O34" i="1"/>
  <c r="P34" i="1" s="1"/>
  <c r="N34" i="1"/>
  <c r="O38" i="1"/>
  <c r="P38" i="1" s="1"/>
  <c r="N38" i="1"/>
  <c r="M38" i="1"/>
  <c r="M50" i="1"/>
  <c r="O50" i="1"/>
  <c r="P50" i="1" s="1"/>
  <c r="N50" i="1"/>
  <c r="M42" i="1"/>
  <c r="O42" i="1"/>
  <c r="P42" i="1" s="1"/>
  <c r="N42" i="1"/>
  <c r="O46" i="1"/>
  <c r="P46" i="1" s="1"/>
  <c r="N46" i="1"/>
  <c r="M46" i="1"/>
  <c r="O43" i="1"/>
  <c r="P43" i="1" s="1"/>
  <c r="M43" i="1"/>
  <c r="N43" i="1"/>
  <c r="O45" i="1"/>
  <c r="P45" i="1" s="1"/>
  <c r="O51" i="1"/>
  <c r="P51" i="1" s="1"/>
  <c r="M51" i="1"/>
  <c r="M31" i="1"/>
  <c r="M39" i="1"/>
  <c r="O41" i="1"/>
  <c r="P41" i="1" s="1"/>
  <c r="O49" i="1"/>
  <c r="P49" i="1" s="1"/>
  <c r="N31" i="1"/>
  <c r="N39" i="1"/>
  <c r="M32" i="1"/>
  <c r="M44" i="1"/>
  <c r="N32" i="1"/>
  <c r="M33" i="1"/>
  <c r="N36" i="1"/>
  <c r="M37" i="1"/>
  <c r="N40" i="1"/>
  <c r="M41" i="1"/>
  <c r="N44" i="1"/>
  <c r="M45" i="1"/>
  <c r="N48" i="1"/>
  <c r="M49" i="1"/>
  <c r="M36" i="1"/>
  <c r="M40" i="1"/>
  <c r="M48" i="1"/>
  <c r="C55" i="1"/>
  <c r="B55" i="1"/>
  <c r="O35" i="1" l="1"/>
  <c r="P35" i="1" s="1"/>
  <c r="O33" i="1"/>
  <c r="P33" i="1" s="1"/>
  <c r="N47" i="1"/>
  <c r="N35" i="1"/>
  <c r="M47" i="1"/>
  <c r="M29" i="1"/>
  <c r="N37" i="1"/>
  <c r="N29" i="1"/>
  <c r="D2" i="1"/>
  <c r="E55" i="1" l="1"/>
  <c r="F55" i="1"/>
  <c r="N26" i="1"/>
  <c r="I28" i="1"/>
  <c r="J28" i="1" l="1"/>
  <c r="L28" i="1" s="1"/>
  <c r="J21" i="1" l="1"/>
  <c r="L26" i="1" l="1"/>
  <c r="O28" i="1" l="1"/>
  <c r="L53" i="1"/>
  <c r="B5" i="1"/>
  <c r="P17" i="1" l="1"/>
  <c r="N21" i="1" l="1"/>
  <c r="P13" i="1"/>
  <c r="E21" i="1"/>
  <c r="P10" i="1" s="1"/>
  <c r="P16" i="1" l="1"/>
  <c r="P18" i="1" s="1"/>
  <c r="P21" i="1" s="1"/>
  <c r="M28" i="1" l="1"/>
  <c r="N28" i="1" l="1"/>
  <c r="P28" i="1" s="1"/>
</calcChain>
</file>

<file path=xl/sharedStrings.xml><?xml version="1.0" encoding="utf-8"?>
<sst xmlns="http://schemas.openxmlformats.org/spreadsheetml/2006/main" count="82" uniqueCount="74">
  <si>
    <t>ISIN</t>
  </si>
  <si>
    <t>Währung</t>
  </si>
  <si>
    <t>CHF</t>
  </si>
  <si>
    <t>Net assets:</t>
  </si>
  <si>
    <t>GBP</t>
  </si>
  <si>
    <t>USD</t>
  </si>
  <si>
    <t>EUR</t>
  </si>
  <si>
    <t>AUD</t>
  </si>
  <si>
    <t>JPY</t>
  </si>
  <si>
    <t>SEK</t>
  </si>
  <si>
    <t>DKK</t>
  </si>
  <si>
    <t>NOK</t>
  </si>
  <si>
    <t>NZD</t>
  </si>
  <si>
    <t>HKD</t>
  </si>
  <si>
    <t>SGD</t>
  </si>
  <si>
    <t>MYR</t>
  </si>
  <si>
    <t>PLN</t>
  </si>
  <si>
    <t>RUB</t>
  </si>
  <si>
    <t>BRL</t>
  </si>
  <si>
    <t>ILS</t>
  </si>
  <si>
    <t>HUF</t>
  </si>
  <si>
    <t>THB</t>
  </si>
  <si>
    <t>PHP</t>
  </si>
  <si>
    <t>TWD</t>
  </si>
  <si>
    <t>ZAR</t>
  </si>
  <si>
    <t>MXN</t>
  </si>
  <si>
    <t>IDR</t>
  </si>
  <si>
    <t>KRW</t>
  </si>
  <si>
    <t>AED</t>
  </si>
  <si>
    <t>CNY</t>
  </si>
  <si>
    <t>CZK</t>
  </si>
  <si>
    <t>ARS</t>
  </si>
  <si>
    <t>QAR</t>
  </si>
  <si>
    <t>BMD</t>
  </si>
  <si>
    <t>INR</t>
  </si>
  <si>
    <t>PGK</t>
  </si>
  <si>
    <t>KZT</t>
  </si>
  <si>
    <t>HNL</t>
  </si>
  <si>
    <t>PEN</t>
  </si>
  <si>
    <t>ISK</t>
  </si>
  <si>
    <t>CNH</t>
  </si>
  <si>
    <t>CAD</t>
  </si>
  <si>
    <t>Fincancial year end:</t>
  </si>
  <si>
    <t>Contact person:</t>
  </si>
  <si>
    <t>E-mail:</t>
  </si>
  <si>
    <t>Position</t>
  </si>
  <si>
    <t>Fees</t>
  </si>
  <si>
    <t>Expenses</t>
  </si>
  <si>
    <t>Value</t>
  </si>
  <si>
    <t>Total expenses</t>
  </si>
  <si>
    <t>Exchange rate</t>
  </si>
  <si>
    <t>Total NAV</t>
  </si>
  <si>
    <t>Accumulating / Distributing</t>
  </si>
  <si>
    <t>Accumulating</t>
  </si>
  <si>
    <t>Distributing</t>
  </si>
  <si>
    <t>Umbrella - Fund name:</t>
  </si>
  <si>
    <t>Fund currency:</t>
  </si>
  <si>
    <t>Accumulating or 
Distributing</t>
  </si>
  <si>
    <t>NAV in share class currency</t>
  </si>
  <si>
    <t>Number of unit classes</t>
  </si>
  <si>
    <t>Valor number</t>
  </si>
  <si>
    <t>Unit class
name</t>
  </si>
  <si>
    <t>Unit class
currency</t>
  </si>
  <si>
    <t>Number of
outstanding units</t>
  </si>
  <si>
    <t>NAV / Units</t>
  </si>
  <si>
    <t>Unit class \ 
fund currency</t>
  </si>
  <si>
    <t>Unit class income</t>
  </si>
  <si>
    <t>Income per unit in CHF</t>
  </si>
  <si>
    <t>Total income</t>
  </si>
  <si>
    <t>Income</t>
  </si>
  <si>
    <t>Total fees</t>
  </si>
  <si>
    <t>1.5 % of the NAV</t>
  </si>
  <si>
    <t>Taxable income</t>
  </si>
  <si>
    <t>Deductible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</si>
</sst>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0"/>
    <numFmt numFmtId="166" formatCode="0.00000"/>
    <numFmt numFmtId="167" formatCode="dd/mm/yy;@"/>
    <numFmt numFmtId="168" formatCode="0.0%"/>
  </numFmts>
  <fonts count="1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EEECE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9">
    <xf numFmtId="0" fontId="0" fillId="0" borderId="0" xfId="0"/>
    <xf numFmtId="0" fontId="6" fillId="0" borderId="0" xfId="0" applyFont="1"/>
    <xf numFmtId="166" fontId="0" fillId="0" borderId="0" xfId="0" applyNumberFormat="1"/>
    <xf numFmtId="0" fontId="1" fillId="4" borderId="0" xfId="0" applyFont="1" applyFill="1" applyAlignment="1" applyProtection="1">
      <alignment horizontal="right"/>
    </xf>
    <xf numFmtId="0" fontId="1" fillId="0" borderId="0" xfId="0" applyFont="1" applyProtection="1"/>
    <xf numFmtId="0" fontId="5" fillId="3" borderId="0" xfId="0" applyFont="1" applyFill="1" applyAlignment="1" applyProtection="1"/>
    <xf numFmtId="0" fontId="1" fillId="4" borderId="0" xfId="0" applyFont="1" applyFill="1" applyProtection="1"/>
    <xf numFmtId="0" fontId="1" fillId="5" borderId="0" xfId="0" applyFont="1" applyFill="1" applyProtection="1"/>
    <xf numFmtId="0" fontId="1" fillId="5" borderId="0" xfId="0" applyFont="1" applyFill="1" applyAlignment="1" applyProtection="1">
      <alignment horizontal="right" wrapText="1"/>
    </xf>
    <xf numFmtId="4" fontId="1" fillId="5" borderId="0" xfId="0" applyNumberFormat="1" applyFont="1" applyFill="1" applyAlignment="1" applyProtection="1">
      <alignment horizontal="right" vertical="center"/>
    </xf>
    <xf numFmtId="0" fontId="0" fillId="5" borderId="0" xfId="0" applyFill="1" applyAlignment="1" applyProtection="1">
      <alignment horizontal="right" vertical="center"/>
    </xf>
    <xf numFmtId="4" fontId="4" fillId="3" borderId="1" xfId="0" applyNumberFormat="1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vertical="top"/>
    </xf>
    <xf numFmtId="0" fontId="4" fillId="3" borderId="1" xfId="0" applyFont="1" applyFill="1" applyBorder="1" applyAlignment="1" applyProtection="1">
      <alignment vertical="top" wrapText="1"/>
    </xf>
    <xf numFmtId="4" fontId="2" fillId="5" borderId="2" xfId="0" applyNumberFormat="1" applyFont="1" applyFill="1" applyBorder="1" applyAlignment="1" applyProtection="1">
      <alignment wrapText="1"/>
    </xf>
    <xf numFmtId="0" fontId="2" fillId="5" borderId="2" xfId="0" applyFont="1" applyFill="1" applyBorder="1" applyProtection="1"/>
    <xf numFmtId="0" fontId="2" fillId="5" borderId="2" xfId="0" applyFont="1" applyFill="1" applyBorder="1" applyAlignment="1" applyProtection="1">
      <alignment wrapText="1"/>
    </xf>
    <xf numFmtId="4" fontId="2" fillId="5" borderId="2" xfId="0" applyNumberFormat="1" applyFont="1" applyFill="1" applyBorder="1" applyProtection="1"/>
    <xf numFmtId="0" fontId="1" fillId="0" borderId="0" xfId="0" applyFont="1" applyFill="1" applyProtection="1"/>
    <xf numFmtId="4" fontId="1" fillId="0" borderId="2" xfId="0" applyNumberFormat="1" applyFont="1" applyFill="1" applyBorder="1" applyProtection="1"/>
    <xf numFmtId="0" fontId="1" fillId="6" borderId="0" xfId="0" applyFont="1" applyFill="1" applyAlignment="1" applyProtection="1">
      <alignment horizontal="right"/>
    </xf>
    <xf numFmtId="0" fontId="1" fillId="6" borderId="0" xfId="0" applyFont="1" applyFill="1" applyProtection="1"/>
    <xf numFmtId="4" fontId="1" fillId="6" borderId="0" xfId="0" applyNumberFormat="1" applyFont="1" applyFill="1" applyAlignment="1" applyProtection="1"/>
    <xf numFmtId="4" fontId="1" fillId="6" borderId="0" xfId="0" applyNumberFormat="1" applyFont="1" applyFill="1" applyProtection="1"/>
    <xf numFmtId="0" fontId="1" fillId="0" borderId="0" xfId="0" applyFont="1" applyFill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4" fontId="1" fillId="6" borderId="7" xfId="0" applyNumberFormat="1" applyFont="1" applyFill="1" applyBorder="1" applyProtection="1"/>
    <xf numFmtId="0" fontId="5" fillId="3" borderId="5" xfId="0" applyFont="1" applyFill="1" applyBorder="1" applyAlignment="1" applyProtection="1">
      <alignment vertical="center"/>
    </xf>
    <xf numFmtId="0" fontId="8" fillId="4" borderId="0" xfId="0" applyFont="1" applyFill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right"/>
    </xf>
    <xf numFmtId="0" fontId="2" fillId="6" borderId="0" xfId="0" applyFont="1" applyFill="1" applyAlignment="1" applyProtection="1">
      <alignment horizontal="left"/>
    </xf>
    <xf numFmtId="0" fontId="1" fillId="6" borderId="0" xfId="0" applyFont="1" applyFill="1" applyAlignment="1" applyProtection="1">
      <alignment horizontal="left"/>
    </xf>
    <xf numFmtId="0" fontId="1" fillId="6" borderId="0" xfId="0" applyFont="1" applyFill="1" applyBorder="1" applyAlignment="1" applyProtection="1">
      <alignment horizontal="right"/>
    </xf>
    <xf numFmtId="167" fontId="3" fillId="0" borderId="0" xfId="0" applyNumberFormat="1" applyFont="1" applyFill="1" applyAlignment="1" applyProtection="1">
      <alignment horizontal="left"/>
      <protection locked="0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165" fontId="3" fillId="7" borderId="1" xfId="0" applyNumberFormat="1" applyFont="1" applyFill="1" applyBorder="1" applyProtection="1"/>
    <xf numFmtId="165" fontId="3" fillId="0" borderId="1" xfId="0" applyNumberFormat="1" applyFont="1" applyFill="1" applyBorder="1" applyProtection="1"/>
    <xf numFmtId="1" fontId="3" fillId="2" borderId="3" xfId="0" applyNumberFormat="1" applyFont="1" applyFill="1" applyBorder="1" applyAlignment="1" applyProtection="1">
      <alignment horizontal="center"/>
      <protection locked="0"/>
    </xf>
    <xf numFmtId="4" fontId="4" fillId="3" borderId="11" xfId="0" applyNumberFormat="1" applyFont="1" applyFill="1" applyBorder="1" applyAlignment="1" applyProtection="1">
      <alignment vertical="top" wrapText="1"/>
    </xf>
    <xf numFmtId="4" fontId="3" fillId="7" borderId="11" xfId="0" applyNumberFormat="1" applyFont="1" applyFill="1" applyBorder="1" applyProtection="1"/>
    <xf numFmtId="0" fontId="9" fillId="8" borderId="12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7" borderId="12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4" fontId="4" fillId="3" borderId="12" xfId="0" applyNumberFormat="1" applyFont="1" applyFill="1" applyBorder="1" applyAlignment="1" applyProtection="1">
      <alignment vertical="top" wrapText="1"/>
    </xf>
    <xf numFmtId="0" fontId="1" fillId="8" borderId="11" xfId="0" applyFont="1" applyFill="1" applyBorder="1" applyProtection="1"/>
    <xf numFmtId="0" fontId="1" fillId="0" borderId="14" xfId="0" applyFont="1" applyFill="1" applyBorder="1" applyProtection="1"/>
    <xf numFmtId="0" fontId="1" fillId="7" borderId="11" xfId="0" applyFont="1" applyFill="1" applyBorder="1" applyProtection="1"/>
    <xf numFmtId="0" fontId="1" fillId="0" borderId="11" xfId="0" applyFont="1" applyFill="1" applyBorder="1" applyProtection="1"/>
    <xf numFmtId="4" fontId="2" fillId="0" borderId="2" xfId="0" applyNumberFormat="1" applyFont="1" applyFill="1" applyBorder="1" applyAlignment="1" applyProtection="1">
      <alignment wrapText="1"/>
    </xf>
    <xf numFmtId="4" fontId="1" fillId="0" borderId="8" xfId="0" applyNumberFormat="1" applyFont="1" applyFill="1" applyBorder="1" applyAlignment="1" applyProtection="1">
      <protection locked="0"/>
    </xf>
    <xf numFmtId="4" fontId="1" fillId="0" borderId="9" xfId="0" applyNumberFormat="1" applyFont="1" applyFill="1" applyBorder="1" applyAlignment="1" applyProtection="1"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4" fontId="1" fillId="0" borderId="10" xfId="0" applyNumberFormat="1" applyFont="1" applyFill="1" applyBorder="1" applyAlignment="1" applyProtection="1">
      <protection locked="0"/>
    </xf>
    <xf numFmtId="0" fontId="2" fillId="6" borderId="0" xfId="0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Protection="1"/>
    <xf numFmtId="0" fontId="4" fillId="3" borderId="12" xfId="0" applyFont="1" applyFill="1" applyBorder="1" applyAlignment="1" applyProtection="1">
      <alignment vertical="top" wrapText="1"/>
    </xf>
    <xf numFmtId="4" fontId="4" fillId="3" borderId="15" xfId="0" applyNumberFormat="1" applyFont="1" applyFill="1" applyBorder="1" applyAlignment="1" applyProtection="1">
      <alignment vertical="top" wrapText="1"/>
    </xf>
    <xf numFmtId="0" fontId="4" fillId="3" borderId="16" xfId="0" applyFont="1" applyFill="1" applyBorder="1" applyAlignment="1" applyProtection="1">
      <alignment vertical="top" wrapText="1"/>
    </xf>
    <xf numFmtId="4" fontId="3" fillId="7" borderId="12" xfId="0" applyNumberFormat="1" applyFont="1" applyFill="1" applyBorder="1" applyProtection="1"/>
    <xf numFmtId="4" fontId="3" fillId="0" borderId="12" xfId="0" applyNumberFormat="1" applyFont="1" applyFill="1" applyBorder="1" applyProtection="1"/>
    <xf numFmtId="4" fontId="3" fillId="7" borderId="17" xfId="0" applyNumberFormat="1" applyFont="1" applyFill="1" applyBorder="1" applyProtection="1"/>
    <xf numFmtId="4" fontId="3" fillId="9" borderId="17" xfId="0" applyNumberFormat="1" applyFont="1" applyFill="1" applyBorder="1" applyProtection="1"/>
    <xf numFmtId="0" fontId="8" fillId="6" borderId="0" xfId="0" applyFont="1" applyFill="1" applyAlignment="1" applyProtection="1">
      <alignment horizontal="right" vertical="center"/>
    </xf>
    <xf numFmtId="0" fontId="4" fillId="3" borderId="17" xfId="0" applyFont="1" applyFill="1" applyBorder="1" applyAlignment="1" applyProtection="1">
      <alignment vertical="top" wrapText="1"/>
    </xf>
    <xf numFmtId="0" fontId="5" fillId="3" borderId="5" xfId="0" applyFont="1" applyFill="1" applyBorder="1" applyAlignment="1" applyProtection="1">
      <alignment horizontal="left" vertical="center"/>
    </xf>
    <xf numFmtId="0" fontId="5" fillId="3" borderId="21" xfId="0" applyFont="1" applyFill="1" applyBorder="1" applyAlignment="1" applyProtection="1">
      <alignment horizontal="left" vertical="center"/>
    </xf>
    <xf numFmtId="0" fontId="1" fillId="0" borderId="23" xfId="0" applyFont="1" applyFill="1" applyBorder="1" applyAlignment="1" applyProtection="1">
      <protection locked="0"/>
    </xf>
    <xf numFmtId="0" fontId="1" fillId="0" borderId="25" xfId="0" applyFont="1" applyFill="1" applyBorder="1" applyAlignment="1" applyProtection="1">
      <protection locked="0"/>
    </xf>
    <xf numFmtId="0" fontId="1" fillId="0" borderId="27" xfId="0" applyFont="1" applyFill="1" applyBorder="1" applyAlignment="1" applyProtection="1">
      <protection locked="0"/>
    </xf>
    <xf numFmtId="0" fontId="5" fillId="3" borderId="21" xfId="0" applyFont="1" applyFill="1" applyBorder="1" applyAlignment="1" applyProtection="1">
      <alignment vertical="center"/>
    </xf>
    <xf numFmtId="0" fontId="1" fillId="0" borderId="0" xfId="0" applyFont="1" applyBorder="1" applyProtection="1"/>
    <xf numFmtId="0" fontId="1" fillId="4" borderId="21" xfId="0" applyFont="1" applyFill="1" applyBorder="1" applyProtection="1"/>
    <xf numFmtId="4" fontId="3" fillId="9" borderId="31" xfId="0" applyNumberFormat="1" applyFont="1" applyFill="1" applyBorder="1" applyProtection="1"/>
    <xf numFmtId="4" fontId="3" fillId="7" borderId="19" xfId="0" applyNumberFormat="1" applyFont="1" applyFill="1" applyBorder="1" applyProtection="1"/>
    <xf numFmtId="4" fontId="3" fillId="7" borderId="1" xfId="0" applyNumberFormat="1" applyFont="1" applyFill="1" applyBorder="1" applyProtection="1">
      <protection locked="0"/>
    </xf>
    <xf numFmtId="165" fontId="3" fillId="7" borderId="18" xfId="0" applyNumberFormat="1" applyFont="1" applyFill="1" applyBorder="1" applyProtection="1">
      <protection locked="0"/>
    </xf>
    <xf numFmtId="165" fontId="3" fillId="7" borderId="20" xfId="0" applyNumberFormat="1" applyFont="1" applyFill="1" applyBorder="1" applyProtection="1">
      <protection locked="0"/>
    </xf>
    <xf numFmtId="4" fontId="3" fillId="9" borderId="11" xfId="0" applyNumberFormat="1" applyFont="1" applyFill="1" applyBorder="1" applyProtection="1"/>
    <xf numFmtId="4" fontId="3" fillId="0" borderId="0" xfId="0" applyNumberFormat="1" applyFont="1" applyFill="1" applyAlignment="1" applyProtection="1">
      <protection locked="0"/>
    </xf>
    <xf numFmtId="0" fontId="3" fillId="7" borderId="1" xfId="0" applyFont="1" applyFill="1" applyBorder="1" applyProtection="1">
      <protection locked="0"/>
    </xf>
    <xf numFmtId="164" fontId="3" fillId="7" borderId="1" xfId="0" applyNumberFormat="1" applyFont="1" applyFill="1" applyBorder="1" applyProtection="1">
      <protection locked="0"/>
    </xf>
    <xf numFmtId="3" fontId="3" fillId="7" borderId="12" xfId="0" applyNumberFormat="1" applyFont="1" applyFill="1" applyBorder="1" applyProtection="1">
      <protection locked="0"/>
    </xf>
    <xf numFmtId="4" fontId="2" fillId="6" borderId="2" xfId="0" applyNumberFormat="1" applyFont="1" applyFill="1" applyBorder="1" applyProtection="1"/>
    <xf numFmtId="4" fontId="2" fillId="6" borderId="4" xfId="0" applyNumberFormat="1" applyFont="1" applyFill="1" applyBorder="1" applyProtection="1"/>
    <xf numFmtId="0" fontId="10" fillId="6" borderId="0" xfId="0" applyFont="1" applyFill="1" applyAlignment="1" applyProtection="1">
      <alignment horizontal="left"/>
    </xf>
    <xf numFmtId="49" fontId="3" fillId="7" borderId="1" xfId="0" applyNumberFormat="1" applyFont="1" applyFill="1" applyBorder="1" applyProtection="1">
      <protection locked="0"/>
    </xf>
    <xf numFmtId="0" fontId="1" fillId="0" borderId="0" xfId="0" applyNumberFormat="1" applyFont="1" applyProtection="1"/>
    <xf numFmtId="168" fontId="1" fillId="0" borderId="0" xfId="0" applyNumberFormat="1" applyFont="1" applyProtection="1"/>
    <xf numFmtId="0" fontId="2" fillId="0" borderId="0" xfId="0" applyFont="1" applyProtection="1"/>
    <xf numFmtId="168" fontId="2" fillId="0" borderId="0" xfId="0" applyNumberFormat="1" applyFont="1" applyProtection="1"/>
    <xf numFmtId="4" fontId="3" fillId="9" borderId="19" xfId="0" applyNumberFormat="1" applyFont="1" applyFill="1" applyBorder="1" applyProtection="1"/>
    <xf numFmtId="3" fontId="3" fillId="9" borderId="12" xfId="0" applyNumberFormat="1" applyFont="1" applyFill="1" applyBorder="1" applyProtection="1">
      <protection locked="0"/>
    </xf>
    <xf numFmtId="0" fontId="3" fillId="9" borderId="1" xfId="0" applyFont="1" applyFill="1" applyBorder="1" applyProtection="1">
      <protection locked="0"/>
    </xf>
    <xf numFmtId="49" fontId="3" fillId="9" borderId="1" xfId="0" applyNumberFormat="1" applyFont="1" applyFill="1" applyBorder="1" applyProtection="1">
      <protection locked="0"/>
    </xf>
    <xf numFmtId="4" fontId="3" fillId="9" borderId="1" xfId="0" applyNumberFormat="1" applyFont="1" applyFill="1" applyBorder="1" applyProtection="1">
      <protection locked="0"/>
    </xf>
    <xf numFmtId="164" fontId="3" fillId="9" borderId="1" xfId="0" applyNumberFormat="1" applyFont="1" applyFill="1" applyBorder="1" applyProtection="1">
      <protection locked="0"/>
    </xf>
    <xf numFmtId="165" fontId="3" fillId="9" borderId="18" xfId="0" applyNumberFormat="1" applyFont="1" applyFill="1" applyBorder="1" applyProtection="1">
      <protection locked="0"/>
    </xf>
    <xf numFmtId="165" fontId="3" fillId="9" borderId="20" xfId="0" applyNumberFormat="1" applyFont="1" applyFill="1" applyBorder="1" applyProtection="1">
      <protection locked="0"/>
    </xf>
    <xf numFmtId="165" fontId="3" fillId="7" borderId="11" xfId="0" applyNumberFormat="1" applyFont="1" applyFill="1" applyBorder="1" applyProtection="1"/>
    <xf numFmtId="165" fontId="3" fillId="9" borderId="11" xfId="0" applyNumberFormat="1" applyFont="1" applyFill="1" applyBorder="1" applyProtection="1"/>
    <xf numFmtId="165" fontId="3" fillId="9" borderId="32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6" borderId="0" xfId="0" applyFont="1" applyFill="1" applyAlignment="1" applyProtection="1">
      <alignment horizontal="right" vertical="center"/>
    </xf>
    <xf numFmtId="4" fontId="2" fillId="6" borderId="2" xfId="0" applyNumberFormat="1" applyFont="1" applyFill="1" applyBorder="1" applyAlignment="1" applyProtection="1">
      <alignment vertical="center"/>
    </xf>
    <xf numFmtId="0" fontId="1" fillId="6" borderId="0" xfId="0" applyFont="1" applyFill="1" applyAlignment="1" applyProtection="1">
      <alignment horizontal="center"/>
    </xf>
    <xf numFmtId="49" fontId="1" fillId="0" borderId="0" xfId="0" applyNumberFormat="1" applyFont="1" applyFill="1" applyAlignment="1" applyProtection="1">
      <alignment horizontal="left"/>
      <protection locked="0"/>
    </xf>
    <xf numFmtId="49" fontId="7" fillId="0" borderId="0" xfId="1" applyNumberFormat="1" applyFill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EEECE1"/>
      <color rgb="FFDCDCDC"/>
      <color rgb="FFF0F0F0"/>
      <color rgb="FFDCE6F1"/>
      <color rgb="FFE6E6E6"/>
      <color rgb="FF94B2D4"/>
      <color rgb="FF8BACD1"/>
      <color rgb="FF7099C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4.jpg"/><Relationship Id="rId4" Type="http://schemas.microsoft.com/office/2007/relationships/hdphoto" Target="../media/hdphoto1.wdp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874051</xdr:colOff>
      <xdr:row>9</xdr:row>
      <xdr:rowOff>56030</xdr:rowOff>
    </xdr:from>
    <xdr:to>
      <xdr:col>2</xdr:col>
      <xdr:colOff>1112175</xdr:colOff>
      <xdr:row>9</xdr:row>
      <xdr:rowOff>270622</xdr:rowOff>
    </xdr:to>
    <xdr:sp macro="[0]!InfoIncome" textlink="">
      <xdr:nvSpPr>
        <xdr:cNvPr id="2" name="Ellipse 1"/>
        <xdr:cNvSpPr>
          <a:spLocks noChangeAspect="1"/>
        </xdr:cNvSpPr>
      </xdr:nvSpPr>
      <xdr:spPr>
        <a:xfrm>
          <a:off x="2330816" y="1714501"/>
          <a:ext cx="238124" cy="214592"/>
        </a:xfrm>
        <a:prstGeom prst="ellipse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 fPrintsWithSheet="0"/>
  </xdr:twoCellAnchor>
  <xdr:twoCellAnchor>
    <xdr:from>
      <xdr:col>6</xdr:col>
      <xdr:colOff>930965</xdr:colOff>
      <xdr:row>9</xdr:row>
      <xdr:rowOff>56030</xdr:rowOff>
    </xdr:from>
    <xdr:to>
      <xdr:col>6</xdr:col>
      <xdr:colOff>1169089</xdr:colOff>
      <xdr:row>9</xdr:row>
      <xdr:rowOff>270622</xdr:rowOff>
    </xdr:to>
    <xdr:sp macro="[0]!InfoExpenses" textlink="">
      <xdr:nvSpPr>
        <xdr:cNvPr id="7" name="Ellipse 6"/>
        <xdr:cNvSpPr>
          <a:spLocks noChangeAspect="1"/>
        </xdr:cNvSpPr>
      </xdr:nvSpPr>
      <xdr:spPr>
        <a:xfrm>
          <a:off x="7889818" y="1714501"/>
          <a:ext cx="238124" cy="214592"/>
        </a:xfrm>
        <a:prstGeom prst="ellipse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 fPrintsWithSheet="0"/>
  </xdr:twoCellAnchor>
  <xdr:twoCellAnchor>
    <xdr:from>
      <xdr:col>11</xdr:col>
      <xdr:colOff>917684</xdr:colOff>
      <xdr:row>9</xdr:row>
      <xdr:rowOff>56030</xdr:rowOff>
    </xdr:from>
    <xdr:to>
      <xdr:col>11</xdr:col>
      <xdr:colOff>1155808</xdr:colOff>
      <xdr:row>9</xdr:row>
      <xdr:rowOff>271080</xdr:rowOff>
    </xdr:to>
    <xdr:sp macro="[0]!InfoFees" textlink="">
      <xdr:nvSpPr>
        <xdr:cNvPr id="8" name="Ellipse 7"/>
        <xdr:cNvSpPr>
          <a:spLocks noChangeAspect="1"/>
        </xdr:cNvSpPr>
      </xdr:nvSpPr>
      <xdr:spPr>
        <a:xfrm>
          <a:off x="13087272" y="1714501"/>
          <a:ext cx="238124" cy="215050"/>
        </a:xfrm>
        <a:prstGeom prst="ellipse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 fPrintsWithSheet="0"/>
  </xdr:twoCellAnchor>
  <xdr:twoCellAnchor editAs="oneCell">
    <xdr:from>
      <xdr:col>1</xdr:col>
      <xdr:colOff>1068484</xdr:colOff>
      <xdr:row>25</xdr:row>
      <xdr:rowOff>54349</xdr:rowOff>
    </xdr:from>
    <xdr:to>
      <xdr:col>1</xdr:col>
      <xdr:colOff>1306608</xdr:colOff>
      <xdr:row>25</xdr:row>
      <xdr:rowOff>273424</xdr:rowOff>
    </xdr:to>
    <xdr:sp macro="[0]!InfoISIN" textlink="">
      <xdr:nvSpPr>
        <xdr:cNvPr id="5" name="Ellipse 4"/>
        <xdr:cNvSpPr>
          <a:spLocks noChangeAspect="1"/>
        </xdr:cNvSpPr>
      </xdr:nvSpPr>
      <xdr:spPr>
        <a:xfrm>
          <a:off x="1191749" y="4861673"/>
          <a:ext cx="238124" cy="219075"/>
        </a:xfrm>
        <a:prstGeom prst="ellipse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 fPrintsWithSheet="0"/>
  </xdr:twoCellAnchor>
  <xdr:twoCellAnchor editAs="oneCell">
    <xdr:from>
      <xdr:col>2</xdr:col>
      <xdr:colOff>1276361</xdr:colOff>
      <xdr:row>25</xdr:row>
      <xdr:rowOff>43143</xdr:rowOff>
    </xdr:from>
    <xdr:to>
      <xdr:col>2</xdr:col>
      <xdr:colOff>1514485</xdr:colOff>
      <xdr:row>25</xdr:row>
      <xdr:rowOff>262218</xdr:rowOff>
    </xdr:to>
    <xdr:sp macro="[0]!InfoISIN" textlink="">
      <xdr:nvSpPr>
        <xdr:cNvPr id="6" name="Ellipse 5"/>
        <xdr:cNvSpPr>
          <a:spLocks noChangeAspect="1"/>
        </xdr:cNvSpPr>
      </xdr:nvSpPr>
      <xdr:spPr>
        <a:xfrm>
          <a:off x="2733126" y="4850467"/>
          <a:ext cx="238124" cy="219075"/>
        </a:xfrm>
        <a:prstGeom prst="ellipse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 fPrintsWithSheet="0"/>
  </xdr:twoCellAnchor>
  <xdr:twoCellAnchor editAs="oneCell">
    <xdr:from>
      <xdr:col>5</xdr:col>
      <xdr:colOff>971550</xdr:colOff>
      <xdr:row>25</xdr:row>
      <xdr:rowOff>51216</xdr:rowOff>
    </xdr:from>
    <xdr:to>
      <xdr:col>5</xdr:col>
      <xdr:colOff>1209674</xdr:colOff>
      <xdr:row>25</xdr:row>
      <xdr:rowOff>270291</xdr:rowOff>
    </xdr:to>
    <xdr:sp macro="[0]!InfoAD" textlink="">
      <xdr:nvSpPr>
        <xdr:cNvPr id="9" name="Ellipse 8"/>
        <xdr:cNvSpPr>
          <a:spLocks noChangeAspect="1"/>
        </xdr:cNvSpPr>
      </xdr:nvSpPr>
      <xdr:spPr>
        <a:xfrm>
          <a:off x="6697756" y="4858540"/>
          <a:ext cx="238124" cy="219075"/>
        </a:xfrm>
        <a:prstGeom prst="ellipse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 fPrintsWithSheet="0"/>
  </xdr:twoCellAnchor>
  <xdr:twoCellAnchor>
    <xdr:from>
      <xdr:col>9</xdr:col>
      <xdr:colOff>0</xdr:colOff>
      <xdr:row>27</xdr:row>
      <xdr:rowOff>9526</xdr:rowOff>
    </xdr:from>
    <xdr:to>
      <xdr:col>10</xdr:col>
      <xdr:colOff>9525</xdr:colOff>
      <xdr:row>51</xdr:row>
      <xdr:rowOff>0</xdr:rowOff>
    </xdr:to>
    <xdr:sp macro="" textlink="">
      <xdr:nvSpPr>
        <xdr:cNvPr id="3" name="Rechteck 2"/>
        <xdr:cNvSpPr/>
      </xdr:nvSpPr>
      <xdr:spPr>
        <a:xfrm>
          <a:off x="11519647" y="5242673"/>
          <a:ext cx="883584" cy="4842621"/>
        </a:xfrm>
        <a:prstGeom prst="rect">
          <a:avLst/>
        </a:prstGeom>
        <a:blipFill dpi="0" rotWithShape="1">
          <a:blip xmlns:r="http://schemas.openxmlformats.org/officeDocument/2006/relationships" r:embed="rId2">
            <a:alphaModFix amt="13000"/>
          </a:blip>
          <a:srcRect/>
          <a:tile tx="0" ty="0" sx="100000" sy="100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52</xdr:row>
          <xdr:rowOff>66675</xdr:rowOff>
        </xdr:from>
        <xdr:to>
          <xdr:col>12</xdr:col>
          <xdr:colOff>1066800</xdr:colOff>
          <xdr:row>53</xdr:row>
          <xdr:rowOff>180975</xdr:rowOff>
        </xdr:to>
        <xdr:sp macro="" textlink="">
          <xdr:nvSpPr>
            <xdr:cNvPr id="1027" name="CommandButton2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11</xdr:col>
      <xdr:colOff>0</xdr:colOff>
      <xdr:row>27</xdr:row>
      <xdr:rowOff>9526</xdr:rowOff>
    </xdr:from>
    <xdr:to>
      <xdr:col>17</xdr:col>
      <xdr:colOff>0</xdr:colOff>
      <xdr:row>51</xdr:row>
      <xdr:rowOff>0</xdr:rowOff>
    </xdr:to>
    <xdr:sp macro="" textlink="">
      <xdr:nvSpPr>
        <xdr:cNvPr id="10" name="Rechteck 9"/>
        <xdr:cNvSpPr/>
      </xdr:nvSpPr>
      <xdr:spPr>
        <a:xfrm>
          <a:off x="11362765" y="5242673"/>
          <a:ext cx="7070911" cy="4842621"/>
        </a:xfrm>
        <a:prstGeom prst="rect">
          <a:avLst/>
        </a:prstGeom>
        <a:blipFill dpi="0" rotWithShape="1">
          <a:blip xmlns:r="http://schemas.openxmlformats.org/officeDocument/2006/relationships" r:embed="rId2">
            <a:alphaModFix amt="13000"/>
          </a:blip>
          <a:srcRect/>
          <a:tile tx="0" ty="0" sx="100000" sy="100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 fPrintsWithSheet="0"/>
  </xdr:twoCellAnchor>
  <xdr:twoCellAnchor editAs="oneCell">
    <xdr:from>
      <xdr:col>12</xdr:col>
      <xdr:colOff>1286438</xdr:colOff>
      <xdr:row>25</xdr:row>
      <xdr:rowOff>51216</xdr:rowOff>
    </xdr:from>
    <xdr:to>
      <xdr:col>12</xdr:col>
      <xdr:colOff>1524562</xdr:colOff>
      <xdr:row>25</xdr:row>
      <xdr:rowOff>270291</xdr:rowOff>
    </xdr:to>
    <xdr:sp macro="[0]!InfoIncomeClass" textlink="">
      <xdr:nvSpPr>
        <xdr:cNvPr id="11" name="Ellipse 10"/>
        <xdr:cNvSpPr>
          <a:spLocks noChangeAspect="1"/>
        </xdr:cNvSpPr>
      </xdr:nvSpPr>
      <xdr:spPr>
        <a:xfrm>
          <a:off x="15002438" y="4858540"/>
          <a:ext cx="238124" cy="219075"/>
        </a:xfrm>
        <a:prstGeom prst="ellipse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1066800</xdr:colOff>
          <xdr:row>52</xdr:row>
          <xdr:rowOff>66675</xdr:rowOff>
        </xdr:from>
        <xdr:to>
          <xdr:col>13</xdr:col>
          <xdr:colOff>352425</xdr:colOff>
          <xdr:row>53</xdr:row>
          <xdr:rowOff>180975</xdr:rowOff>
        </xdr:to>
        <xdr:sp macro="" textlink="">
          <xdr:nvSpPr>
            <xdr:cNvPr id="1032" name="CommandButton2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352425</xdr:colOff>
          <xdr:row>52</xdr:row>
          <xdr:rowOff>66675</xdr:rowOff>
        </xdr:from>
        <xdr:to>
          <xdr:col>14</xdr:col>
          <xdr:colOff>0</xdr:colOff>
          <xdr:row>53</xdr:row>
          <xdr:rowOff>180975</xdr:rowOff>
        </xdr:to>
        <xdr:sp macro="" textlink="">
          <xdr:nvSpPr>
            <xdr:cNvPr id="1033" name="CommandButton23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15</xdr:col>
      <xdr:colOff>661147</xdr:colOff>
      <xdr:row>0</xdr:row>
      <xdr:rowOff>22411</xdr:rowOff>
    </xdr:from>
    <xdr:to>
      <xdr:col>16</xdr:col>
      <xdr:colOff>0</xdr:colOff>
      <xdr:row>4</xdr:row>
      <xdr:rowOff>11205</xdr:rowOff>
    </xdr:to>
    <xdr:grpSp>
      <xdr:nvGrpSpPr>
        <xdr:cNvPr id="14" name="Gruppieren 13"/>
        <xdr:cNvGrpSpPr/>
      </xdr:nvGrpSpPr>
      <xdr:grpSpPr>
        <a:xfrm>
          <a:off x="18288000" y="22411"/>
          <a:ext cx="750794" cy="672353"/>
          <a:chOff x="18288000" y="22411"/>
          <a:chExt cx="750794" cy="672353"/>
        </a:xfrm>
      </xdr:grpSpPr>
      <xdr:sp macro="[0]!InfoExample" textlink="">
        <xdr:nvSpPr>
          <xdr:cNvPr id="4" name="Rechteck 3"/>
          <xdr:cNvSpPr/>
        </xdr:nvSpPr>
        <xdr:spPr>
          <a:xfrm>
            <a:off x="18310412" y="134470"/>
            <a:ext cx="728382" cy="437030"/>
          </a:xfrm>
          <a:prstGeom prst="rect">
            <a:avLst/>
          </a:prstGeom>
          <a:solidFill>
            <a:schemeClr val="bg1"/>
          </a:solidFill>
          <a:ln w="3175">
            <a:noFill/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sp macro="[0]!InfoExample" textlink="">
        <xdr:nvSpPr>
          <xdr:cNvPr id="13" name="Ellipse 12"/>
          <xdr:cNvSpPr>
            <a:spLocks noChangeAspect="1"/>
          </xdr:cNvSpPr>
        </xdr:nvSpPr>
        <xdr:spPr>
          <a:xfrm>
            <a:off x="18545815" y="142566"/>
            <a:ext cx="242482" cy="229992"/>
          </a:xfrm>
          <a:prstGeom prst="ellipse">
            <a:avLst/>
          </a:prstGeom>
          <a:blipFill>
            <a:blip xmlns:r="http://schemas.openxmlformats.org/officeDocument/2006/relationships" r:embed="rId3">
              <a:extLst>
                <a:ext uri="{BEBA8EAE-BF5A-486C-A8C5-ECC9F3942E4B}">
                  <a14:imgProps xmlns:a14="http://schemas.microsoft.com/office/drawing/2010/main">
                    <a14:imgLayer r:embed="rId4">
                      <a14:imgEffect>
                        <a14:saturation sat="400000"/>
                      </a14:imgEffect>
                    </a14:imgLayer>
                  </a14:imgProps>
                </a:ext>
              </a:extLst>
            </a:blip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sp macro="[0]!InfoExample" textlink="">
        <xdr:nvSpPr>
          <xdr:cNvPr id="12" name="Textfeld 11"/>
          <xdr:cNvSpPr txBox="1"/>
        </xdr:nvSpPr>
        <xdr:spPr>
          <a:xfrm>
            <a:off x="18310410" y="381001"/>
            <a:ext cx="728383" cy="23532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/>
              <a:t>Example</a:t>
            </a:r>
          </a:p>
        </xdr:txBody>
      </xdr:sp>
      <xdr:sp macro="[0]!InfoExample" textlink="">
        <xdr:nvSpPr>
          <xdr:cNvPr id="15" name="Positionsrahmen 14"/>
          <xdr:cNvSpPr/>
        </xdr:nvSpPr>
        <xdr:spPr>
          <a:xfrm>
            <a:off x="18288000" y="22411"/>
            <a:ext cx="739588" cy="672353"/>
          </a:xfrm>
          <a:prstGeom prst="frame">
            <a:avLst/>
          </a:prstGeom>
          <a:solidFill>
            <a:schemeClr val="bg2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>
              <a:solidFill>
                <a:schemeClr val="tx1"/>
              </a:solidFill>
            </a:endParaRP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T69"/>
  <sheetViews>
    <sheetView tabSelected="1" zoomScale="85" zoomScaleNormal="85" workbookViewId="0">
      <selection activeCell="C2" sqref="C2"/>
    </sheetView>
  </sheetViews>
  <sheetFormatPr baseColWidth="10" defaultRowHeight="15" x14ac:dyDescent="0.25"/>
  <cols>
    <col min="1" max="1" width="1.625" style="4" customWidth="1"/>
    <col min="2" max="2" width="17.5" style="4" customWidth="1"/>
    <col min="3" max="4" width="20.25" style="4" customWidth="1"/>
    <col min="5" max="5" width="15.5" style="4" customWidth="1"/>
    <col min="6" max="6" width="16.125" style="4" customWidth="1"/>
    <col min="7" max="8" width="20.25" style="4" customWidth="1"/>
    <col min="9" max="9" width="25.125" style="4" hidden="1" customWidth="1"/>
    <col min="10" max="10" width="15.5" style="4" customWidth="1"/>
    <col min="11" max="11" width="12.375" style="4" bestFit="1" customWidth="1"/>
    <col min="12" max="13" width="20.25" style="4" customWidth="1"/>
    <col min="14" max="14" width="15.5" style="4" customWidth="1"/>
    <col min="15" max="15" width="15.625" style="4" customWidth="1"/>
    <col min="16" max="16" width="18.5" style="4" customWidth="1"/>
    <col min="17" max="17" width="1.625" style="4" customWidth="1"/>
    <col min="18" max="18" width="17" style="18" customWidth="1"/>
    <col min="19" max="19" width="9.625" style="18" bestFit="1" customWidth="1"/>
    <col min="20" max="20" width="30.625" style="24" bestFit="1" customWidth="1"/>
    <col min="21" max="16384" width="11" style="4"/>
  </cols>
  <sheetData>
    <row r="1" spans="1:20" ht="7.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4"/>
      <c r="S1" s="4"/>
      <c r="T1" s="4"/>
    </row>
    <row r="2" spans="1:20" ht="15.75" x14ac:dyDescent="0.25">
      <c r="A2" s="21"/>
      <c r="B2" s="20" t="s">
        <v>42</v>
      </c>
      <c r="C2" s="33"/>
      <c r="D2" s="30" t="str">
        <f>IF(C2="","","Please enter all following data as per financial year end")</f>
        <v/>
      </c>
      <c r="E2" s="31"/>
      <c r="F2" s="31"/>
      <c r="G2" s="31"/>
      <c r="H2" s="21"/>
      <c r="I2" s="21"/>
      <c r="J2" s="20" t="s">
        <v>43</v>
      </c>
      <c r="K2" s="107"/>
      <c r="L2" s="107"/>
      <c r="M2" s="107"/>
      <c r="N2" s="21"/>
      <c r="O2" s="21"/>
      <c r="P2" s="20"/>
      <c r="Q2" s="21"/>
      <c r="R2" s="24"/>
      <c r="S2" s="4"/>
      <c r="T2" s="4"/>
    </row>
    <row r="3" spans="1:20" x14ac:dyDescent="0.25">
      <c r="A3" s="21"/>
      <c r="B3" s="20" t="s">
        <v>55</v>
      </c>
      <c r="C3" s="111"/>
      <c r="D3" s="111"/>
      <c r="E3" s="111"/>
      <c r="F3" s="111"/>
      <c r="G3" s="111"/>
      <c r="H3" s="21"/>
      <c r="I3" s="21"/>
      <c r="J3" s="20" t="s">
        <v>44</v>
      </c>
      <c r="K3" s="108"/>
      <c r="L3" s="108"/>
      <c r="M3" s="108"/>
      <c r="N3" s="21"/>
      <c r="O3" s="21"/>
      <c r="P3" s="21"/>
      <c r="Q3" s="21"/>
      <c r="R3" s="24"/>
      <c r="S3" s="4"/>
      <c r="T3" s="4"/>
    </row>
    <row r="4" spans="1:20" x14ac:dyDescent="0.25">
      <c r="A4" s="21"/>
      <c r="B4" s="20" t="s">
        <v>56</v>
      </c>
      <c r="C4" s="103"/>
      <c r="D4" s="86"/>
      <c r="E4" s="31"/>
      <c r="F4" s="31"/>
      <c r="G4" s="31"/>
      <c r="H4" s="21"/>
      <c r="I4" s="21"/>
      <c r="J4" s="21"/>
      <c r="K4" s="21"/>
      <c r="L4" s="21"/>
      <c r="M4" s="21"/>
      <c r="N4" s="21"/>
      <c r="O4" s="21"/>
      <c r="P4" s="21"/>
      <c r="Q4" s="21"/>
      <c r="R4" s="24"/>
      <c r="S4" s="4"/>
      <c r="T4" s="4"/>
    </row>
    <row r="5" spans="1:20" x14ac:dyDescent="0.25">
      <c r="A5" s="21"/>
      <c r="B5" s="20" t="str">
        <f>"Exchange CHF / "&amp;C4</f>
        <v xml:space="preserve">Exchange CHF / </v>
      </c>
      <c r="C5" s="34"/>
      <c r="D5" s="31"/>
      <c r="E5" s="31"/>
      <c r="F5" s="31"/>
      <c r="G5" s="31"/>
      <c r="H5" s="21"/>
      <c r="I5" s="21"/>
      <c r="J5" s="21"/>
      <c r="K5" s="21"/>
      <c r="L5" s="21"/>
      <c r="M5" s="21"/>
      <c r="N5" s="21"/>
      <c r="O5" s="21"/>
      <c r="P5" s="21"/>
      <c r="Q5" s="21"/>
      <c r="R5" s="24"/>
      <c r="S5" s="4"/>
      <c r="T5" s="4"/>
    </row>
    <row r="6" spans="1:20" x14ac:dyDescent="0.25">
      <c r="A6" s="21"/>
      <c r="B6" s="20"/>
      <c r="C6" s="21"/>
      <c r="D6" s="106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4"/>
      <c r="S6" s="4"/>
      <c r="T6" s="4"/>
    </row>
    <row r="7" spans="1:20" x14ac:dyDescent="0.25">
      <c r="A7" s="21"/>
      <c r="B7" s="3" t="s">
        <v>3</v>
      </c>
      <c r="C7" s="5" t="str">
        <f>IF(CURR="","Value","Value in "&amp;CURR)</f>
        <v>Value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S7" s="4"/>
      <c r="T7" s="4"/>
    </row>
    <row r="8" spans="1:20" ht="15.75" x14ac:dyDescent="0.25">
      <c r="A8" s="21"/>
      <c r="B8" s="6"/>
      <c r="C8" s="8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S8" s="4"/>
      <c r="T8" s="4"/>
    </row>
    <row r="9" spans="1:20" ht="15.75" thickBot="1" x14ac:dyDescent="0.3">
      <c r="A9" s="21"/>
      <c r="B9" s="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S9" s="4"/>
      <c r="T9" s="4"/>
    </row>
    <row r="10" spans="1:20" ht="24.75" customHeight="1" x14ac:dyDescent="0.25">
      <c r="A10" s="21"/>
      <c r="B10" s="28" t="s">
        <v>69</v>
      </c>
      <c r="C10" s="27" t="s">
        <v>45</v>
      </c>
      <c r="D10" s="71"/>
      <c r="E10" s="25" t="s">
        <v>48</v>
      </c>
      <c r="F10" s="28" t="s">
        <v>47</v>
      </c>
      <c r="G10" s="27" t="s">
        <v>45</v>
      </c>
      <c r="H10" s="71"/>
      <c r="I10" s="71"/>
      <c r="J10" s="25" t="s">
        <v>48</v>
      </c>
      <c r="K10" s="64" t="s">
        <v>46</v>
      </c>
      <c r="L10" s="66" t="s">
        <v>45</v>
      </c>
      <c r="M10" s="67"/>
      <c r="N10" s="25" t="s">
        <v>48</v>
      </c>
      <c r="O10" s="104" t="s">
        <v>68</v>
      </c>
      <c r="P10" s="105">
        <f>E21</f>
        <v>0</v>
      </c>
      <c r="Q10" s="21"/>
      <c r="S10" s="4"/>
      <c r="T10" s="4"/>
    </row>
    <row r="11" spans="1:20" x14ac:dyDescent="0.25">
      <c r="A11" s="21"/>
      <c r="B11" s="6">
        <v>1</v>
      </c>
      <c r="C11" s="114"/>
      <c r="D11" s="118"/>
      <c r="E11" s="50"/>
      <c r="F11" s="6">
        <v>1</v>
      </c>
      <c r="G11" s="114"/>
      <c r="H11" s="115"/>
      <c r="I11" s="68"/>
      <c r="J11" s="50"/>
      <c r="K11" s="21">
        <v>1</v>
      </c>
      <c r="L11" s="114"/>
      <c r="M11" s="118"/>
      <c r="N11" s="50"/>
      <c r="O11" s="21"/>
      <c r="P11" s="21"/>
      <c r="Q11" s="21"/>
      <c r="S11" s="4"/>
      <c r="T11" s="4"/>
    </row>
    <row r="12" spans="1:20" x14ac:dyDescent="0.25">
      <c r="A12" s="21"/>
      <c r="B12" s="6">
        <v>2</v>
      </c>
      <c r="C12" s="109"/>
      <c r="D12" s="110"/>
      <c r="E12" s="51"/>
      <c r="F12" s="6">
        <v>2</v>
      </c>
      <c r="G12" s="109"/>
      <c r="H12" s="116"/>
      <c r="I12" s="69"/>
      <c r="J12" s="51"/>
      <c r="K12" s="21">
        <v>2</v>
      </c>
      <c r="L12" s="109"/>
      <c r="M12" s="110"/>
      <c r="N12" s="51"/>
      <c r="O12" s="21"/>
      <c r="P12" s="21"/>
      <c r="Q12" s="21"/>
      <c r="S12" s="4"/>
      <c r="T12" s="4"/>
    </row>
    <row r="13" spans="1:20" x14ac:dyDescent="0.25">
      <c r="A13" s="21"/>
      <c r="B13" s="6">
        <v>3</v>
      </c>
      <c r="C13" s="109"/>
      <c r="D13" s="110"/>
      <c r="E13" s="51"/>
      <c r="F13" s="6">
        <v>3</v>
      </c>
      <c r="G13" s="109"/>
      <c r="H13" s="116"/>
      <c r="I13" s="69"/>
      <c r="J13" s="51"/>
      <c r="K13" s="21">
        <v>3</v>
      </c>
      <c r="L13" s="109"/>
      <c r="M13" s="110"/>
      <c r="N13" s="51"/>
      <c r="O13" s="20" t="s">
        <v>49</v>
      </c>
      <c r="P13" s="84">
        <f>J21</f>
        <v>0</v>
      </c>
      <c r="Q13" s="21"/>
      <c r="S13" s="4"/>
      <c r="T13" s="4"/>
    </row>
    <row r="14" spans="1:20" x14ac:dyDescent="0.25">
      <c r="A14" s="21"/>
      <c r="B14" s="6">
        <v>4</v>
      </c>
      <c r="C14" s="109"/>
      <c r="D14" s="110"/>
      <c r="E14" s="52"/>
      <c r="F14" s="21">
        <v>4</v>
      </c>
      <c r="G14" s="109"/>
      <c r="H14" s="116"/>
      <c r="I14" s="69"/>
      <c r="J14" s="51"/>
      <c r="K14" s="21">
        <v>4</v>
      </c>
      <c r="L14" s="109"/>
      <c r="M14" s="110"/>
      <c r="N14" s="51"/>
      <c r="O14" s="22"/>
      <c r="P14" s="22"/>
      <c r="Q14" s="21"/>
      <c r="S14" s="4"/>
      <c r="T14" s="4"/>
    </row>
    <row r="15" spans="1:20" x14ac:dyDescent="0.25">
      <c r="A15" s="21"/>
      <c r="B15" s="6">
        <v>5</v>
      </c>
      <c r="C15" s="109"/>
      <c r="D15" s="110"/>
      <c r="E15" s="52"/>
      <c r="F15" s="21">
        <v>5</v>
      </c>
      <c r="G15" s="109"/>
      <c r="H15" s="116"/>
      <c r="I15" s="69"/>
      <c r="J15" s="51"/>
      <c r="K15" s="21">
        <v>5</v>
      </c>
      <c r="L15" s="109"/>
      <c r="M15" s="110"/>
      <c r="N15" s="51"/>
      <c r="O15" s="22"/>
      <c r="P15" s="22"/>
      <c r="Q15" s="21"/>
      <c r="S15" s="4"/>
      <c r="T15" s="4"/>
    </row>
    <row r="16" spans="1:20" x14ac:dyDescent="0.25">
      <c r="A16" s="21"/>
      <c r="B16" s="6">
        <v>6</v>
      </c>
      <c r="C16" s="109"/>
      <c r="D16" s="110"/>
      <c r="E16" s="52"/>
      <c r="F16" s="21">
        <v>6</v>
      </c>
      <c r="G16" s="109"/>
      <c r="H16" s="116"/>
      <c r="I16" s="69"/>
      <c r="J16" s="51"/>
      <c r="K16" s="21">
        <v>6</v>
      </c>
      <c r="L16" s="109"/>
      <c r="M16" s="110"/>
      <c r="N16" s="51"/>
      <c r="O16" s="20" t="s">
        <v>70</v>
      </c>
      <c r="P16" s="23">
        <f>N21</f>
        <v>0</v>
      </c>
      <c r="Q16" s="21"/>
      <c r="S16" s="4"/>
      <c r="T16" s="4"/>
    </row>
    <row r="17" spans="1:20" x14ac:dyDescent="0.25">
      <c r="A17" s="21"/>
      <c r="B17" s="6">
        <v>7</v>
      </c>
      <c r="C17" s="109"/>
      <c r="D17" s="110"/>
      <c r="E17" s="52"/>
      <c r="F17" s="21">
        <v>7</v>
      </c>
      <c r="G17" s="109"/>
      <c r="H17" s="116"/>
      <c r="I17" s="69"/>
      <c r="J17" s="51"/>
      <c r="K17" s="21">
        <v>7</v>
      </c>
      <c r="L17" s="109"/>
      <c r="M17" s="110"/>
      <c r="N17" s="51"/>
      <c r="O17" s="20" t="s">
        <v>71</v>
      </c>
      <c r="P17" s="23">
        <f>C8*0.015</f>
        <v>0</v>
      </c>
      <c r="Q17" s="21"/>
      <c r="S17" s="4"/>
      <c r="T17" s="4"/>
    </row>
    <row r="18" spans="1:20" x14ac:dyDescent="0.25">
      <c r="A18" s="21"/>
      <c r="B18" s="6">
        <v>8</v>
      </c>
      <c r="C18" s="109"/>
      <c r="D18" s="110"/>
      <c r="E18" s="52"/>
      <c r="F18" s="21">
        <v>8</v>
      </c>
      <c r="G18" s="109"/>
      <c r="H18" s="116"/>
      <c r="I18" s="69"/>
      <c r="J18" s="51"/>
      <c r="K18" s="21">
        <v>8</v>
      </c>
      <c r="L18" s="109"/>
      <c r="M18" s="110"/>
      <c r="N18" s="51"/>
      <c r="O18" s="20" t="s">
        <v>73</v>
      </c>
      <c r="P18" s="84">
        <f>MIN(P16:P17)</f>
        <v>0</v>
      </c>
      <c r="Q18" s="21"/>
      <c r="S18" s="4"/>
      <c r="T18" s="4"/>
    </row>
    <row r="19" spans="1:20" x14ac:dyDescent="0.25">
      <c r="A19" s="21"/>
      <c r="B19" s="6">
        <v>9</v>
      </c>
      <c r="C19" s="109"/>
      <c r="D19" s="110"/>
      <c r="E19" s="52"/>
      <c r="F19" s="21">
        <v>9</v>
      </c>
      <c r="G19" s="109"/>
      <c r="H19" s="116"/>
      <c r="I19" s="69"/>
      <c r="J19" s="51"/>
      <c r="K19" s="21">
        <v>9</v>
      </c>
      <c r="L19" s="109"/>
      <c r="M19" s="110"/>
      <c r="N19" s="51"/>
      <c r="O19" s="21"/>
      <c r="P19" s="21"/>
      <c r="Q19" s="21"/>
      <c r="R19" s="24"/>
      <c r="S19" s="4"/>
      <c r="T19" s="4"/>
    </row>
    <row r="20" spans="1:20" ht="15.75" thickBot="1" x14ac:dyDescent="0.3">
      <c r="A20" s="21"/>
      <c r="B20" s="6">
        <v>10</v>
      </c>
      <c r="C20" s="112"/>
      <c r="D20" s="113"/>
      <c r="E20" s="53"/>
      <c r="F20" s="21">
        <v>10</v>
      </c>
      <c r="G20" s="112"/>
      <c r="H20" s="117"/>
      <c r="I20" s="70"/>
      <c r="J20" s="54"/>
      <c r="K20" s="21">
        <v>10</v>
      </c>
      <c r="L20" s="112"/>
      <c r="M20" s="113"/>
      <c r="N20" s="54"/>
      <c r="O20" s="21"/>
      <c r="P20" s="21"/>
      <c r="Q20" s="21"/>
      <c r="R20" s="24"/>
      <c r="S20" s="4"/>
      <c r="T20" s="4"/>
    </row>
    <row r="21" spans="1:20" ht="15.75" thickBot="1" x14ac:dyDescent="0.3">
      <c r="A21" s="21"/>
      <c r="B21" s="21"/>
      <c r="C21" s="21"/>
      <c r="D21" s="32" t="s">
        <v>68</v>
      </c>
      <c r="E21" s="26">
        <f>SUMIF(C11:C20,"&lt;&gt;",eingIncome)</f>
        <v>0</v>
      </c>
      <c r="F21" s="21"/>
      <c r="G21" s="21"/>
      <c r="H21" s="32" t="s">
        <v>49</v>
      </c>
      <c r="I21" s="21"/>
      <c r="J21" s="26">
        <f>SUMIF(G11:G20,"&lt;&gt;",eingExpenses)</f>
        <v>0</v>
      </c>
      <c r="K21" s="21"/>
      <c r="L21" s="21"/>
      <c r="M21" s="32" t="s">
        <v>70</v>
      </c>
      <c r="N21" s="26">
        <f>SUMIF(L11:L20,"&lt;&gt;",eingFees)</f>
        <v>0</v>
      </c>
      <c r="O21" s="20" t="s">
        <v>72</v>
      </c>
      <c r="P21" s="85">
        <f>MAX(P10-P18-P13,0)</f>
        <v>0</v>
      </c>
      <c r="Q21" s="21"/>
      <c r="R21" s="24"/>
      <c r="S21" s="4"/>
      <c r="T21" s="4"/>
    </row>
    <row r="22" spans="1:20" ht="16.5" thickTop="1" thickBot="1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2"/>
      <c r="L22" s="22"/>
      <c r="M22" s="21"/>
      <c r="N22" s="21"/>
      <c r="O22" s="21"/>
      <c r="P22" s="21"/>
      <c r="Q22" s="21"/>
      <c r="R22" s="24"/>
      <c r="S22" s="4"/>
      <c r="T22" s="4"/>
    </row>
    <row r="23" spans="1:20" ht="16.5" thickBot="1" x14ac:dyDescent="0.3">
      <c r="A23" s="21"/>
      <c r="B23" s="55" t="s">
        <v>59</v>
      </c>
      <c r="C23" s="37"/>
      <c r="D23" s="6"/>
      <c r="E23" s="6"/>
      <c r="F23" s="21"/>
      <c r="G23" s="21"/>
      <c r="H23" s="21"/>
      <c r="I23" s="21"/>
      <c r="J23" s="21"/>
      <c r="K23" s="22"/>
      <c r="L23" s="22"/>
      <c r="M23" s="21"/>
      <c r="N23" s="21"/>
      <c r="O23" s="21"/>
      <c r="P23" s="21"/>
      <c r="Q23" s="21"/>
      <c r="R23" s="24"/>
      <c r="S23" s="4"/>
      <c r="T23" s="4"/>
    </row>
    <row r="24" spans="1:20" x14ac:dyDescent="0.25">
      <c r="A24" s="21"/>
      <c r="B24" s="6"/>
      <c r="C24" s="73"/>
      <c r="D24" s="6"/>
      <c r="E24" s="6"/>
      <c r="F24" s="21"/>
      <c r="G24" s="21"/>
      <c r="H24" s="21"/>
      <c r="I24" s="22"/>
      <c r="J24" s="21"/>
      <c r="K24" s="21"/>
      <c r="L24" s="21"/>
      <c r="M24" s="21"/>
      <c r="N24" s="22"/>
      <c r="O24" s="22"/>
      <c r="P24" s="21"/>
      <c r="Q24" s="21"/>
      <c r="R24" s="24"/>
      <c r="S24" s="4"/>
      <c r="T24" s="4"/>
    </row>
    <row r="25" spans="1:20" ht="7.5" customHeight="1" thickBot="1" x14ac:dyDescent="0.3">
      <c r="B25" s="7"/>
      <c r="C25" s="7"/>
      <c r="D25" s="7"/>
      <c r="E25" s="7"/>
      <c r="F25" s="7"/>
      <c r="G25" s="8"/>
      <c r="H25" s="9"/>
      <c r="I25" s="10"/>
      <c r="J25" s="7"/>
      <c r="K25" s="7"/>
      <c r="L25" s="7"/>
      <c r="M25" s="7"/>
      <c r="N25" s="7"/>
      <c r="O25" s="7"/>
      <c r="P25" s="18"/>
      <c r="Q25" s="18"/>
      <c r="R25" s="24"/>
      <c r="S25" s="4"/>
      <c r="T25" s="4"/>
    </row>
    <row r="26" spans="1:20" ht="30" customHeight="1" x14ac:dyDescent="0.25">
      <c r="A26" s="45"/>
      <c r="B26" s="44" t="s">
        <v>60</v>
      </c>
      <c r="C26" s="12" t="s">
        <v>0</v>
      </c>
      <c r="D26" s="11" t="s">
        <v>61</v>
      </c>
      <c r="E26" s="11" t="s">
        <v>62</v>
      </c>
      <c r="F26" s="13" t="s">
        <v>57</v>
      </c>
      <c r="G26" s="11" t="s">
        <v>63</v>
      </c>
      <c r="H26" s="13" t="s">
        <v>64</v>
      </c>
      <c r="I26" s="38" t="s">
        <v>58</v>
      </c>
      <c r="J26" s="58" t="s">
        <v>65</v>
      </c>
      <c r="K26" s="59" t="s">
        <v>50</v>
      </c>
      <c r="L26" s="65" t="str">
        <f>"NAV in fund currency " &amp; CURR</f>
        <v xml:space="preserve">NAV in fund currency </v>
      </c>
      <c r="M26" s="57" t="s">
        <v>66</v>
      </c>
      <c r="N26" s="11" t="str">
        <f>"Income per unit in "&amp;C4</f>
        <v xml:space="preserve">Income per unit in </v>
      </c>
      <c r="O26" s="13" t="s">
        <v>50</v>
      </c>
      <c r="P26" s="38" t="s">
        <v>67</v>
      </c>
      <c r="Q26" s="40"/>
      <c r="T26" s="18"/>
    </row>
    <row r="27" spans="1:20" ht="7.5" customHeight="1" x14ac:dyDescent="0.25">
      <c r="A27" s="46"/>
      <c r="B27" s="14"/>
      <c r="C27" s="15"/>
      <c r="D27" s="14"/>
      <c r="E27" s="17"/>
      <c r="F27" s="15"/>
      <c r="G27" s="14"/>
      <c r="H27" s="16"/>
      <c r="I27" s="49"/>
      <c r="J27" s="49"/>
      <c r="K27" s="49"/>
      <c r="L27" s="49"/>
      <c r="M27" s="16"/>
      <c r="N27" s="14"/>
      <c r="O27" s="15"/>
      <c r="P27" s="14"/>
      <c r="Q27" s="41"/>
      <c r="T27" s="18"/>
    </row>
    <row r="28" spans="1:20" ht="16.5" thickBot="1" x14ac:dyDescent="0.3">
      <c r="A28" s="47"/>
      <c r="B28" s="83"/>
      <c r="C28" s="81"/>
      <c r="D28" s="87"/>
      <c r="E28" s="76"/>
      <c r="F28" s="81"/>
      <c r="G28" s="82"/>
      <c r="H28" s="76"/>
      <c r="I28" s="39" t="str">
        <f>IF(AND(E28&lt;&gt;"",COUNT(G28,H28)=2,F28&lt;&gt;"",COUNTA(B28,C28)&gt;0),G28*H28,"")</f>
        <v/>
      </c>
      <c r="J28" s="75" t="str">
        <f t="shared" ref="J28" si="0">IF(AND(E28&lt;&gt;"",CURR&lt;&gt;""),E28&amp; " \ " &amp;CURR,"")</f>
        <v/>
      </c>
      <c r="K28" s="78"/>
      <c r="L28" s="62" t="str">
        <f>IF(AND(I28&lt;&gt;"",J28&lt;&gt;"",K28&lt;&gt;"",D28&lt;&gt;""),I28*K28,"")</f>
        <v/>
      </c>
      <c r="M28" s="60" t="str">
        <f t="shared" ref="M28" si="1">IF(L28&lt;&gt;"",TXINC/SUM(L$28:L$51)*L28,"")</f>
        <v/>
      </c>
      <c r="N28" s="35" t="str">
        <f>IF(L28&lt;&gt;"",M28/G28,"")</f>
        <v/>
      </c>
      <c r="O28" s="35" t="str">
        <f t="shared" ref="O28:O51" si="2">IF(AND(L28&lt;&gt;"",EXCH&lt;&gt;""),EXCH,"")</f>
        <v/>
      </c>
      <c r="P28" s="100" t="str">
        <f t="shared" ref="P28:P51" si="3">IF(O28&lt;&gt;"",N28*O28,"")</f>
        <v/>
      </c>
      <c r="Q28" s="42"/>
      <c r="T28" s="18"/>
    </row>
    <row r="29" spans="1:20" ht="15.75" hidden="1" x14ac:dyDescent="0.25">
      <c r="A29" s="48"/>
      <c r="B29" s="93"/>
      <c r="C29" s="94"/>
      <c r="D29" s="95"/>
      <c r="E29" s="96"/>
      <c r="F29" s="94"/>
      <c r="G29" s="97"/>
      <c r="H29" s="96"/>
      <c r="I29" s="79" t="str">
        <f t="shared" ref="I29" si="4">IF(AND(E29&lt;&gt;"",COUNT(G29,H29)=2,F29&lt;&gt;"",COUNTA(B29,C29)&gt;0),G29*H29,"")</f>
        <v/>
      </c>
      <c r="J29" s="74" t="str">
        <f t="shared" ref="J29" si="5">IF(AND(E29&lt;&gt;"",CURR&lt;&gt;""),E29&amp; " \ " &amp;CURR,"")</f>
        <v/>
      </c>
      <c r="K29" s="102"/>
      <c r="L29" s="63" t="str">
        <f t="shared" ref="L29" si="6">IF(AND(I29&lt;&gt;"",J29&lt;&gt;"",K29&lt;&gt;"",D29&lt;&gt;""),I29*K29,"")</f>
        <v/>
      </c>
      <c r="M29" s="61" t="str">
        <f t="shared" ref="M29" si="7">IF(L29&lt;&gt;"",TXINC/SUM(L$28:L$51)*L29,"")</f>
        <v/>
      </c>
      <c r="N29" s="36" t="str">
        <f t="shared" ref="N29" si="8">IF(L29&lt;&gt;"",M29/G29,"")</f>
        <v/>
      </c>
      <c r="O29" s="36" t="str">
        <f t="shared" si="2"/>
        <v/>
      </c>
      <c r="P29" s="101" t="str">
        <f t="shared" si="3"/>
        <v/>
      </c>
      <c r="Q29" s="43"/>
      <c r="T29" s="18"/>
    </row>
    <row r="30" spans="1:20" ht="15.75" hidden="1" x14ac:dyDescent="0.25">
      <c r="A30" s="47"/>
      <c r="B30" s="83"/>
      <c r="C30" s="81"/>
      <c r="D30" s="87"/>
      <c r="E30" s="76"/>
      <c r="F30" s="81"/>
      <c r="G30" s="82"/>
      <c r="H30" s="76"/>
      <c r="I30" s="39" t="str">
        <f t="shared" ref="I30:I51" si="9">IF(AND(E30&lt;&gt;"",COUNT(G30,H30)=2,F30&lt;&gt;"",COUNTA(B30,C30)&gt;0),G30*H30,"")</f>
        <v/>
      </c>
      <c r="J30" s="62" t="str">
        <f t="shared" ref="J30:J51" si="10">IF(AND(E30&lt;&gt;"",CURR&lt;&gt;""),E30&amp; " \ " &amp;CURR,"")</f>
        <v/>
      </c>
      <c r="K30" s="77"/>
      <c r="L30" s="62" t="str">
        <f t="shared" ref="L30:L51" si="11">IF(AND(I30&lt;&gt;"",J30&lt;&gt;"",K30&lt;&gt;"",D30&lt;&gt;""),I30*K30,"")</f>
        <v/>
      </c>
      <c r="M30" s="60" t="str">
        <f t="shared" ref="M30:M51" si="12">IF(L30&lt;&gt;"",TXINC/SUM(L$28:L$51)*L30,"")</f>
        <v/>
      </c>
      <c r="N30" s="35" t="str">
        <f t="shared" ref="N30:N51" si="13">IF(L30&lt;&gt;"",M30/G30,"")</f>
        <v/>
      </c>
      <c r="O30" s="35" t="str">
        <f t="shared" si="2"/>
        <v/>
      </c>
      <c r="P30" s="100" t="str">
        <f t="shared" si="3"/>
        <v/>
      </c>
      <c r="Q30" s="42"/>
      <c r="T30" s="18"/>
    </row>
    <row r="31" spans="1:20" ht="15.75" hidden="1" x14ac:dyDescent="0.25">
      <c r="A31" s="48"/>
      <c r="B31" s="93"/>
      <c r="C31" s="94"/>
      <c r="D31" s="95"/>
      <c r="E31" s="96"/>
      <c r="F31" s="94"/>
      <c r="G31" s="97"/>
      <c r="H31" s="96"/>
      <c r="I31" s="79" t="str">
        <f t="shared" si="9"/>
        <v/>
      </c>
      <c r="J31" s="63" t="str">
        <f t="shared" si="10"/>
        <v/>
      </c>
      <c r="K31" s="98"/>
      <c r="L31" s="63" t="str">
        <f t="shared" si="11"/>
        <v/>
      </c>
      <c r="M31" s="61" t="str">
        <f t="shared" si="12"/>
        <v/>
      </c>
      <c r="N31" s="36" t="str">
        <f t="shared" si="13"/>
        <v/>
      </c>
      <c r="O31" s="36" t="str">
        <f t="shared" si="2"/>
        <v/>
      </c>
      <c r="P31" s="101" t="str">
        <f t="shared" si="3"/>
        <v/>
      </c>
      <c r="Q31" s="43"/>
      <c r="T31" s="18"/>
    </row>
    <row r="32" spans="1:20" ht="15.75" hidden="1" x14ac:dyDescent="0.25">
      <c r="A32" s="47"/>
      <c r="B32" s="83"/>
      <c r="C32" s="81"/>
      <c r="D32" s="87"/>
      <c r="E32" s="76"/>
      <c r="F32" s="81"/>
      <c r="G32" s="82"/>
      <c r="H32" s="76"/>
      <c r="I32" s="39" t="str">
        <f t="shared" si="9"/>
        <v/>
      </c>
      <c r="J32" s="62" t="str">
        <f t="shared" si="10"/>
        <v/>
      </c>
      <c r="K32" s="77"/>
      <c r="L32" s="62" t="str">
        <f t="shared" si="11"/>
        <v/>
      </c>
      <c r="M32" s="60" t="str">
        <f t="shared" si="12"/>
        <v/>
      </c>
      <c r="N32" s="35" t="str">
        <f t="shared" si="13"/>
        <v/>
      </c>
      <c r="O32" s="35" t="str">
        <f t="shared" si="2"/>
        <v/>
      </c>
      <c r="P32" s="100" t="str">
        <f t="shared" si="3"/>
        <v/>
      </c>
      <c r="Q32" s="42"/>
      <c r="T32" s="18"/>
    </row>
    <row r="33" spans="1:20" ht="15.75" hidden="1" x14ac:dyDescent="0.25">
      <c r="A33" s="48"/>
      <c r="B33" s="93"/>
      <c r="C33" s="94"/>
      <c r="D33" s="95"/>
      <c r="E33" s="96"/>
      <c r="F33" s="94"/>
      <c r="G33" s="97"/>
      <c r="H33" s="96"/>
      <c r="I33" s="79" t="str">
        <f t="shared" si="9"/>
        <v/>
      </c>
      <c r="J33" s="63" t="str">
        <f t="shared" si="10"/>
        <v/>
      </c>
      <c r="K33" s="98"/>
      <c r="L33" s="63" t="str">
        <f t="shared" si="11"/>
        <v/>
      </c>
      <c r="M33" s="61" t="str">
        <f t="shared" si="12"/>
        <v/>
      </c>
      <c r="N33" s="36" t="str">
        <f t="shared" si="13"/>
        <v/>
      </c>
      <c r="O33" s="36" t="str">
        <f t="shared" si="2"/>
        <v/>
      </c>
      <c r="P33" s="101" t="str">
        <f t="shared" si="3"/>
        <v/>
      </c>
      <c r="Q33" s="43"/>
      <c r="T33" s="18"/>
    </row>
    <row r="34" spans="1:20" ht="15.75" hidden="1" x14ac:dyDescent="0.25">
      <c r="A34" s="47"/>
      <c r="B34" s="83"/>
      <c r="C34" s="81"/>
      <c r="D34" s="87"/>
      <c r="E34" s="76"/>
      <c r="F34" s="81"/>
      <c r="G34" s="82"/>
      <c r="H34" s="76"/>
      <c r="I34" s="39" t="str">
        <f t="shared" si="9"/>
        <v/>
      </c>
      <c r="J34" s="62" t="str">
        <f t="shared" si="10"/>
        <v/>
      </c>
      <c r="K34" s="77"/>
      <c r="L34" s="62" t="str">
        <f t="shared" si="11"/>
        <v/>
      </c>
      <c r="M34" s="60" t="str">
        <f t="shared" si="12"/>
        <v/>
      </c>
      <c r="N34" s="35" t="str">
        <f t="shared" si="13"/>
        <v/>
      </c>
      <c r="O34" s="35" t="str">
        <f t="shared" si="2"/>
        <v/>
      </c>
      <c r="P34" s="100" t="str">
        <f t="shared" si="3"/>
        <v/>
      </c>
      <c r="Q34" s="42"/>
      <c r="T34" s="18"/>
    </row>
    <row r="35" spans="1:20" ht="15.75" hidden="1" x14ac:dyDescent="0.25">
      <c r="A35" s="48"/>
      <c r="B35" s="93"/>
      <c r="C35" s="94"/>
      <c r="D35" s="95"/>
      <c r="E35" s="96"/>
      <c r="F35" s="94"/>
      <c r="G35" s="97"/>
      <c r="H35" s="96"/>
      <c r="I35" s="79" t="str">
        <f t="shared" si="9"/>
        <v/>
      </c>
      <c r="J35" s="63" t="str">
        <f t="shared" si="10"/>
        <v/>
      </c>
      <c r="K35" s="98"/>
      <c r="L35" s="63" t="str">
        <f t="shared" si="11"/>
        <v/>
      </c>
      <c r="M35" s="61" t="str">
        <f t="shared" si="12"/>
        <v/>
      </c>
      <c r="N35" s="36" t="str">
        <f t="shared" si="13"/>
        <v/>
      </c>
      <c r="O35" s="36" t="str">
        <f t="shared" si="2"/>
        <v/>
      </c>
      <c r="P35" s="101" t="str">
        <f t="shared" si="3"/>
        <v/>
      </c>
      <c r="Q35" s="43"/>
      <c r="T35" s="18"/>
    </row>
    <row r="36" spans="1:20" ht="15.75" hidden="1" x14ac:dyDescent="0.25">
      <c r="A36" s="47"/>
      <c r="B36" s="83"/>
      <c r="C36" s="81"/>
      <c r="D36" s="87"/>
      <c r="E36" s="76"/>
      <c r="F36" s="81"/>
      <c r="G36" s="82"/>
      <c r="H36" s="76"/>
      <c r="I36" s="39" t="str">
        <f t="shared" si="9"/>
        <v/>
      </c>
      <c r="J36" s="62" t="str">
        <f t="shared" si="10"/>
        <v/>
      </c>
      <c r="K36" s="77"/>
      <c r="L36" s="62" t="str">
        <f t="shared" si="11"/>
        <v/>
      </c>
      <c r="M36" s="60" t="str">
        <f t="shared" si="12"/>
        <v/>
      </c>
      <c r="N36" s="35" t="str">
        <f t="shared" si="13"/>
        <v/>
      </c>
      <c r="O36" s="35" t="str">
        <f t="shared" si="2"/>
        <v/>
      </c>
      <c r="P36" s="100" t="str">
        <f t="shared" si="3"/>
        <v/>
      </c>
      <c r="Q36" s="42"/>
      <c r="T36" s="18"/>
    </row>
    <row r="37" spans="1:20" ht="15.75" hidden="1" x14ac:dyDescent="0.25">
      <c r="A37" s="48"/>
      <c r="B37" s="93"/>
      <c r="C37" s="94"/>
      <c r="D37" s="95"/>
      <c r="E37" s="96"/>
      <c r="F37" s="94"/>
      <c r="G37" s="97"/>
      <c r="H37" s="96"/>
      <c r="I37" s="79" t="str">
        <f t="shared" si="9"/>
        <v/>
      </c>
      <c r="J37" s="63" t="str">
        <f t="shared" si="10"/>
        <v/>
      </c>
      <c r="K37" s="98"/>
      <c r="L37" s="63" t="str">
        <f t="shared" si="11"/>
        <v/>
      </c>
      <c r="M37" s="61" t="str">
        <f t="shared" si="12"/>
        <v/>
      </c>
      <c r="N37" s="36" t="str">
        <f t="shared" si="13"/>
        <v/>
      </c>
      <c r="O37" s="36" t="str">
        <f t="shared" si="2"/>
        <v/>
      </c>
      <c r="P37" s="101" t="str">
        <f t="shared" si="3"/>
        <v/>
      </c>
      <c r="Q37" s="43"/>
      <c r="T37" s="18"/>
    </row>
    <row r="38" spans="1:20" ht="15.75" hidden="1" x14ac:dyDescent="0.25">
      <c r="A38" s="47"/>
      <c r="B38" s="83"/>
      <c r="C38" s="81"/>
      <c r="D38" s="87"/>
      <c r="E38" s="76"/>
      <c r="F38" s="81"/>
      <c r="G38" s="82"/>
      <c r="H38" s="76"/>
      <c r="I38" s="39" t="str">
        <f t="shared" si="9"/>
        <v/>
      </c>
      <c r="J38" s="62" t="str">
        <f t="shared" si="10"/>
        <v/>
      </c>
      <c r="K38" s="77"/>
      <c r="L38" s="62" t="str">
        <f t="shared" si="11"/>
        <v/>
      </c>
      <c r="M38" s="60" t="str">
        <f t="shared" si="12"/>
        <v/>
      </c>
      <c r="N38" s="35" t="str">
        <f t="shared" si="13"/>
        <v/>
      </c>
      <c r="O38" s="35" t="str">
        <f t="shared" si="2"/>
        <v/>
      </c>
      <c r="P38" s="100" t="str">
        <f t="shared" si="3"/>
        <v/>
      </c>
      <c r="Q38" s="42"/>
      <c r="T38" s="18"/>
    </row>
    <row r="39" spans="1:20" ht="15.75" hidden="1" x14ac:dyDescent="0.25">
      <c r="A39" s="48"/>
      <c r="B39" s="93"/>
      <c r="C39" s="94"/>
      <c r="D39" s="95"/>
      <c r="E39" s="96"/>
      <c r="F39" s="94"/>
      <c r="G39" s="97"/>
      <c r="H39" s="96"/>
      <c r="I39" s="79" t="str">
        <f t="shared" si="9"/>
        <v/>
      </c>
      <c r="J39" s="63" t="str">
        <f t="shared" si="10"/>
        <v/>
      </c>
      <c r="K39" s="98"/>
      <c r="L39" s="63" t="str">
        <f t="shared" si="11"/>
        <v/>
      </c>
      <c r="M39" s="61" t="str">
        <f t="shared" si="12"/>
        <v/>
      </c>
      <c r="N39" s="36" t="str">
        <f t="shared" si="13"/>
        <v/>
      </c>
      <c r="O39" s="36" t="str">
        <f t="shared" si="2"/>
        <v/>
      </c>
      <c r="P39" s="101" t="str">
        <f t="shared" si="3"/>
        <v/>
      </c>
      <c r="Q39" s="43"/>
      <c r="T39" s="18"/>
    </row>
    <row r="40" spans="1:20" ht="15.75" hidden="1" x14ac:dyDescent="0.25">
      <c r="A40" s="47"/>
      <c r="B40" s="83"/>
      <c r="C40" s="81"/>
      <c r="D40" s="87"/>
      <c r="E40" s="76"/>
      <c r="F40" s="81"/>
      <c r="G40" s="82"/>
      <c r="H40" s="76"/>
      <c r="I40" s="39" t="str">
        <f t="shared" si="9"/>
        <v/>
      </c>
      <c r="J40" s="62" t="str">
        <f t="shared" si="10"/>
        <v/>
      </c>
      <c r="K40" s="77"/>
      <c r="L40" s="62" t="str">
        <f t="shared" si="11"/>
        <v/>
      </c>
      <c r="M40" s="60" t="str">
        <f t="shared" si="12"/>
        <v/>
      </c>
      <c r="N40" s="35" t="str">
        <f t="shared" si="13"/>
        <v/>
      </c>
      <c r="O40" s="35" t="str">
        <f t="shared" si="2"/>
        <v/>
      </c>
      <c r="P40" s="100" t="str">
        <f t="shared" si="3"/>
        <v/>
      </c>
      <c r="Q40" s="42"/>
      <c r="T40" s="18"/>
    </row>
    <row r="41" spans="1:20" ht="15.75" hidden="1" x14ac:dyDescent="0.25">
      <c r="A41" s="48"/>
      <c r="B41" s="93"/>
      <c r="C41" s="94"/>
      <c r="D41" s="95"/>
      <c r="E41" s="96"/>
      <c r="F41" s="94"/>
      <c r="G41" s="97"/>
      <c r="H41" s="96"/>
      <c r="I41" s="79" t="str">
        <f t="shared" si="9"/>
        <v/>
      </c>
      <c r="J41" s="63" t="str">
        <f t="shared" si="10"/>
        <v/>
      </c>
      <c r="K41" s="98"/>
      <c r="L41" s="63" t="str">
        <f t="shared" si="11"/>
        <v/>
      </c>
      <c r="M41" s="61" t="str">
        <f t="shared" si="12"/>
        <v/>
      </c>
      <c r="N41" s="36" t="str">
        <f t="shared" si="13"/>
        <v/>
      </c>
      <c r="O41" s="36" t="str">
        <f t="shared" si="2"/>
        <v/>
      </c>
      <c r="P41" s="101" t="str">
        <f t="shared" si="3"/>
        <v/>
      </c>
      <c r="Q41" s="43"/>
      <c r="T41" s="18"/>
    </row>
    <row r="42" spans="1:20" ht="15.75" hidden="1" x14ac:dyDescent="0.25">
      <c r="A42" s="47"/>
      <c r="B42" s="83"/>
      <c r="C42" s="81"/>
      <c r="D42" s="87"/>
      <c r="E42" s="76"/>
      <c r="F42" s="81"/>
      <c r="G42" s="82"/>
      <c r="H42" s="76"/>
      <c r="I42" s="39" t="str">
        <f t="shared" si="9"/>
        <v/>
      </c>
      <c r="J42" s="62" t="str">
        <f t="shared" si="10"/>
        <v/>
      </c>
      <c r="K42" s="77"/>
      <c r="L42" s="62" t="str">
        <f t="shared" si="11"/>
        <v/>
      </c>
      <c r="M42" s="60" t="str">
        <f t="shared" si="12"/>
        <v/>
      </c>
      <c r="N42" s="35" t="str">
        <f t="shared" si="13"/>
        <v/>
      </c>
      <c r="O42" s="35" t="str">
        <f t="shared" si="2"/>
        <v/>
      </c>
      <c r="P42" s="100" t="str">
        <f t="shared" si="3"/>
        <v/>
      </c>
      <c r="Q42" s="42"/>
      <c r="T42" s="18"/>
    </row>
    <row r="43" spans="1:20" ht="15.75" hidden="1" x14ac:dyDescent="0.25">
      <c r="A43" s="48"/>
      <c r="B43" s="93"/>
      <c r="C43" s="94"/>
      <c r="D43" s="95"/>
      <c r="E43" s="96"/>
      <c r="F43" s="94"/>
      <c r="G43" s="97"/>
      <c r="H43" s="96"/>
      <c r="I43" s="79" t="str">
        <f t="shared" si="9"/>
        <v/>
      </c>
      <c r="J43" s="63" t="str">
        <f t="shared" si="10"/>
        <v/>
      </c>
      <c r="K43" s="98"/>
      <c r="L43" s="63" t="str">
        <f t="shared" si="11"/>
        <v/>
      </c>
      <c r="M43" s="61" t="str">
        <f t="shared" si="12"/>
        <v/>
      </c>
      <c r="N43" s="36" t="str">
        <f t="shared" si="13"/>
        <v/>
      </c>
      <c r="O43" s="36" t="str">
        <f t="shared" si="2"/>
        <v/>
      </c>
      <c r="P43" s="101" t="str">
        <f t="shared" si="3"/>
        <v/>
      </c>
      <c r="Q43" s="43"/>
      <c r="T43" s="18"/>
    </row>
    <row r="44" spans="1:20" ht="15.75" hidden="1" x14ac:dyDescent="0.25">
      <c r="A44" s="47"/>
      <c r="B44" s="83"/>
      <c r="C44" s="81"/>
      <c r="D44" s="87"/>
      <c r="E44" s="76"/>
      <c r="F44" s="81"/>
      <c r="G44" s="82"/>
      <c r="H44" s="76"/>
      <c r="I44" s="39" t="str">
        <f t="shared" si="9"/>
        <v/>
      </c>
      <c r="J44" s="62" t="str">
        <f t="shared" si="10"/>
        <v/>
      </c>
      <c r="K44" s="77"/>
      <c r="L44" s="62" t="str">
        <f t="shared" si="11"/>
        <v/>
      </c>
      <c r="M44" s="60" t="str">
        <f t="shared" si="12"/>
        <v/>
      </c>
      <c r="N44" s="35" t="str">
        <f t="shared" si="13"/>
        <v/>
      </c>
      <c r="O44" s="35" t="str">
        <f t="shared" si="2"/>
        <v/>
      </c>
      <c r="P44" s="100" t="str">
        <f t="shared" si="3"/>
        <v/>
      </c>
      <c r="Q44" s="42"/>
      <c r="T44" s="18"/>
    </row>
    <row r="45" spans="1:20" ht="15.75" hidden="1" x14ac:dyDescent="0.25">
      <c r="A45" s="48"/>
      <c r="B45" s="93"/>
      <c r="C45" s="94"/>
      <c r="D45" s="95"/>
      <c r="E45" s="96"/>
      <c r="F45" s="94"/>
      <c r="G45" s="97"/>
      <c r="H45" s="96"/>
      <c r="I45" s="79" t="str">
        <f t="shared" si="9"/>
        <v/>
      </c>
      <c r="J45" s="63" t="str">
        <f t="shared" si="10"/>
        <v/>
      </c>
      <c r="K45" s="98"/>
      <c r="L45" s="63" t="str">
        <f t="shared" si="11"/>
        <v/>
      </c>
      <c r="M45" s="61" t="str">
        <f t="shared" si="12"/>
        <v/>
      </c>
      <c r="N45" s="36" t="str">
        <f t="shared" si="13"/>
        <v/>
      </c>
      <c r="O45" s="36" t="str">
        <f t="shared" si="2"/>
        <v/>
      </c>
      <c r="P45" s="101" t="str">
        <f t="shared" si="3"/>
        <v/>
      </c>
      <c r="Q45" s="43"/>
      <c r="T45" s="18"/>
    </row>
    <row r="46" spans="1:20" ht="15.75" hidden="1" x14ac:dyDescent="0.25">
      <c r="A46" s="47"/>
      <c r="B46" s="83"/>
      <c r="C46" s="81"/>
      <c r="D46" s="87"/>
      <c r="E46" s="76"/>
      <c r="F46" s="81"/>
      <c r="G46" s="82"/>
      <c r="H46" s="76"/>
      <c r="I46" s="39" t="str">
        <f t="shared" si="9"/>
        <v/>
      </c>
      <c r="J46" s="62" t="str">
        <f t="shared" si="10"/>
        <v/>
      </c>
      <c r="K46" s="77"/>
      <c r="L46" s="62" t="str">
        <f t="shared" si="11"/>
        <v/>
      </c>
      <c r="M46" s="60" t="str">
        <f t="shared" si="12"/>
        <v/>
      </c>
      <c r="N46" s="35" t="str">
        <f t="shared" si="13"/>
        <v/>
      </c>
      <c r="O46" s="35" t="str">
        <f t="shared" si="2"/>
        <v/>
      </c>
      <c r="P46" s="100" t="str">
        <f t="shared" si="3"/>
        <v/>
      </c>
      <c r="Q46" s="42"/>
      <c r="T46" s="18"/>
    </row>
    <row r="47" spans="1:20" ht="15.75" hidden="1" x14ac:dyDescent="0.25">
      <c r="A47" s="48"/>
      <c r="B47" s="93"/>
      <c r="C47" s="94"/>
      <c r="D47" s="95"/>
      <c r="E47" s="96"/>
      <c r="F47" s="94"/>
      <c r="G47" s="97"/>
      <c r="H47" s="96"/>
      <c r="I47" s="79" t="str">
        <f t="shared" si="9"/>
        <v/>
      </c>
      <c r="J47" s="63" t="str">
        <f t="shared" si="10"/>
        <v/>
      </c>
      <c r="K47" s="98"/>
      <c r="L47" s="63" t="str">
        <f t="shared" si="11"/>
        <v/>
      </c>
      <c r="M47" s="61" t="str">
        <f t="shared" si="12"/>
        <v/>
      </c>
      <c r="N47" s="36" t="str">
        <f t="shared" si="13"/>
        <v/>
      </c>
      <c r="O47" s="36" t="str">
        <f t="shared" si="2"/>
        <v/>
      </c>
      <c r="P47" s="101" t="str">
        <f t="shared" si="3"/>
        <v/>
      </c>
      <c r="Q47" s="43"/>
      <c r="T47" s="18"/>
    </row>
    <row r="48" spans="1:20" ht="15.75" hidden="1" x14ac:dyDescent="0.25">
      <c r="A48" s="47"/>
      <c r="B48" s="83"/>
      <c r="C48" s="81"/>
      <c r="D48" s="87"/>
      <c r="E48" s="76"/>
      <c r="F48" s="81"/>
      <c r="G48" s="82"/>
      <c r="H48" s="76"/>
      <c r="I48" s="39" t="str">
        <f t="shared" si="9"/>
        <v/>
      </c>
      <c r="J48" s="62" t="str">
        <f t="shared" si="10"/>
        <v/>
      </c>
      <c r="K48" s="77"/>
      <c r="L48" s="62" t="str">
        <f t="shared" si="11"/>
        <v/>
      </c>
      <c r="M48" s="60" t="str">
        <f t="shared" si="12"/>
        <v/>
      </c>
      <c r="N48" s="35" t="str">
        <f t="shared" si="13"/>
        <v/>
      </c>
      <c r="O48" s="35" t="str">
        <f t="shared" si="2"/>
        <v/>
      </c>
      <c r="P48" s="100" t="str">
        <f t="shared" si="3"/>
        <v/>
      </c>
      <c r="Q48" s="42"/>
      <c r="T48" s="18"/>
    </row>
    <row r="49" spans="1:20" ht="15.75" hidden="1" x14ac:dyDescent="0.25">
      <c r="A49" s="48"/>
      <c r="B49" s="93"/>
      <c r="C49" s="94"/>
      <c r="D49" s="95"/>
      <c r="E49" s="96"/>
      <c r="F49" s="94"/>
      <c r="G49" s="97"/>
      <c r="H49" s="96"/>
      <c r="I49" s="79" t="str">
        <f t="shared" si="9"/>
        <v/>
      </c>
      <c r="J49" s="63" t="str">
        <f t="shared" si="10"/>
        <v/>
      </c>
      <c r="K49" s="98"/>
      <c r="L49" s="63" t="str">
        <f t="shared" si="11"/>
        <v/>
      </c>
      <c r="M49" s="61" t="str">
        <f t="shared" si="12"/>
        <v/>
      </c>
      <c r="N49" s="36" t="str">
        <f t="shared" si="13"/>
        <v/>
      </c>
      <c r="O49" s="36" t="str">
        <f t="shared" si="2"/>
        <v/>
      </c>
      <c r="P49" s="101" t="str">
        <f t="shared" si="3"/>
        <v/>
      </c>
      <c r="Q49" s="43"/>
      <c r="T49" s="18"/>
    </row>
    <row r="50" spans="1:20" ht="15.75" hidden="1" x14ac:dyDescent="0.25">
      <c r="A50" s="47"/>
      <c r="B50" s="83"/>
      <c r="C50" s="81"/>
      <c r="D50" s="87"/>
      <c r="E50" s="76"/>
      <c r="F50" s="81"/>
      <c r="G50" s="82"/>
      <c r="H50" s="76"/>
      <c r="I50" s="39" t="str">
        <f t="shared" si="9"/>
        <v/>
      </c>
      <c r="J50" s="62" t="str">
        <f t="shared" si="10"/>
        <v/>
      </c>
      <c r="K50" s="77"/>
      <c r="L50" s="62" t="str">
        <f t="shared" si="11"/>
        <v/>
      </c>
      <c r="M50" s="60" t="str">
        <f t="shared" si="12"/>
        <v/>
      </c>
      <c r="N50" s="35" t="str">
        <f t="shared" si="13"/>
        <v/>
      </c>
      <c r="O50" s="35" t="str">
        <f t="shared" si="2"/>
        <v/>
      </c>
      <c r="P50" s="100" t="str">
        <f t="shared" si="3"/>
        <v/>
      </c>
      <c r="Q50" s="42"/>
      <c r="T50" s="18"/>
    </row>
    <row r="51" spans="1:20" ht="16.5" hidden="1" thickBot="1" x14ac:dyDescent="0.3">
      <c r="A51" s="48"/>
      <c r="B51" s="93"/>
      <c r="C51" s="94"/>
      <c r="D51" s="95"/>
      <c r="E51" s="96"/>
      <c r="F51" s="94"/>
      <c r="G51" s="97"/>
      <c r="H51" s="96"/>
      <c r="I51" s="79" t="str">
        <f t="shared" si="9"/>
        <v/>
      </c>
      <c r="J51" s="92" t="str">
        <f t="shared" si="10"/>
        <v/>
      </c>
      <c r="K51" s="99"/>
      <c r="L51" s="63" t="str">
        <f t="shared" si="11"/>
        <v/>
      </c>
      <c r="M51" s="61" t="str">
        <f t="shared" si="12"/>
        <v/>
      </c>
      <c r="N51" s="36" t="str">
        <f t="shared" si="13"/>
        <v/>
      </c>
      <c r="O51" s="36" t="str">
        <f t="shared" si="2"/>
        <v/>
      </c>
      <c r="P51" s="101" t="str">
        <f t="shared" si="3"/>
        <v/>
      </c>
      <c r="Q51" s="43"/>
      <c r="T51" s="18"/>
    </row>
    <row r="52" spans="1:20" ht="7.5" customHeight="1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20" x14ac:dyDescent="0.25">
      <c r="B53" s="18"/>
      <c r="C53" s="18"/>
      <c r="D53" s="18"/>
      <c r="E53" s="18"/>
      <c r="F53" s="18"/>
      <c r="G53" s="18"/>
      <c r="J53" s="56"/>
      <c r="K53" s="29" t="s">
        <v>51</v>
      </c>
      <c r="L53" s="19">
        <f>IF(COUNT(L28:L51)=ANZKLS,SUM(L28:L51),"")</f>
        <v>0</v>
      </c>
      <c r="M53" s="18"/>
      <c r="N53" s="18"/>
      <c r="O53" s="18"/>
      <c r="P53" s="18"/>
      <c r="Q53" s="18"/>
    </row>
    <row r="55" spans="1:20" x14ac:dyDescent="0.25">
      <c r="B55" s="4" t="str">
        <f>IF(COUNT(C56:C67)&gt;0,"Unit class name","")</f>
        <v/>
      </c>
      <c r="C55" s="4" t="str">
        <f>IF(COUNT(C56:C67)&gt;0,"Proportion","")</f>
        <v/>
      </c>
      <c r="E55" s="4" t="str">
        <f>IF(COUNT(F56:F67)&gt;1,"Unit class name","")</f>
        <v/>
      </c>
      <c r="F55" s="4" t="str">
        <f>IF(COUNT(F56:F67)&gt;1,"Proportion","")</f>
        <v/>
      </c>
    </row>
    <row r="56" spans="1:20" x14ac:dyDescent="0.25">
      <c r="B56" s="88"/>
      <c r="C56" s="89"/>
      <c r="E56" s="88"/>
      <c r="F56" s="89"/>
    </row>
    <row r="57" spans="1:20" x14ac:dyDescent="0.25">
      <c r="B57" s="88"/>
      <c r="C57" s="89"/>
      <c r="E57" s="88"/>
      <c r="F57" s="89"/>
      <c r="J57" s="72"/>
      <c r="K57" s="72"/>
      <c r="L57" s="72"/>
      <c r="M57" s="72"/>
      <c r="N57" s="72"/>
    </row>
    <row r="58" spans="1:20" x14ac:dyDescent="0.25">
      <c r="B58" s="88"/>
      <c r="C58" s="89"/>
      <c r="D58" s="18"/>
      <c r="E58" s="88"/>
      <c r="F58" s="89"/>
      <c r="J58" s="72"/>
      <c r="K58" s="72"/>
      <c r="L58" s="72"/>
      <c r="M58" s="72"/>
      <c r="N58" s="72"/>
    </row>
    <row r="59" spans="1:20" x14ac:dyDescent="0.25">
      <c r="B59" s="88"/>
      <c r="C59" s="89"/>
      <c r="E59" s="88"/>
      <c r="F59" s="89"/>
      <c r="J59" s="72"/>
      <c r="K59" s="72"/>
      <c r="L59" s="72"/>
      <c r="M59" s="72"/>
      <c r="N59" s="72"/>
    </row>
    <row r="60" spans="1:20" x14ac:dyDescent="0.25">
      <c r="B60" s="88"/>
      <c r="C60" s="89"/>
      <c r="E60" s="88"/>
      <c r="F60" s="89"/>
      <c r="J60" s="72"/>
      <c r="K60" s="72"/>
      <c r="L60" s="72"/>
      <c r="M60" s="72"/>
      <c r="N60" s="72"/>
    </row>
    <row r="61" spans="1:20" x14ac:dyDescent="0.25">
      <c r="B61" s="88"/>
      <c r="C61" s="89"/>
      <c r="E61" s="88"/>
      <c r="F61" s="89"/>
      <c r="J61" s="72"/>
      <c r="K61" s="72"/>
      <c r="L61" s="72"/>
      <c r="M61" s="72"/>
      <c r="N61" s="72"/>
    </row>
    <row r="62" spans="1:20" x14ac:dyDescent="0.25">
      <c r="B62" s="88"/>
      <c r="C62" s="89"/>
      <c r="E62" s="88"/>
      <c r="F62" s="89"/>
      <c r="J62" s="72"/>
      <c r="K62" s="72"/>
      <c r="L62" s="72"/>
      <c r="M62" s="72"/>
      <c r="N62" s="72"/>
    </row>
    <row r="63" spans="1:20" x14ac:dyDescent="0.25">
      <c r="B63" s="88"/>
      <c r="C63" s="89"/>
      <c r="E63" s="88"/>
      <c r="F63" s="89"/>
    </row>
    <row r="64" spans="1:20" x14ac:dyDescent="0.25">
      <c r="B64" s="88"/>
      <c r="C64" s="89"/>
      <c r="E64" s="88"/>
      <c r="F64" s="89"/>
    </row>
    <row r="65" spans="2:6" x14ac:dyDescent="0.25">
      <c r="B65" s="88"/>
      <c r="C65" s="89"/>
      <c r="E65" s="88"/>
      <c r="F65" s="89"/>
    </row>
    <row r="66" spans="2:6" x14ac:dyDescent="0.25">
      <c r="B66" s="88"/>
      <c r="C66" s="89"/>
      <c r="E66" s="88"/>
      <c r="F66" s="89"/>
    </row>
    <row r="67" spans="2:6" x14ac:dyDescent="0.25">
      <c r="B67" s="88"/>
      <c r="C67" s="89"/>
      <c r="E67" s="88"/>
      <c r="F67" s="89"/>
    </row>
    <row r="68" spans="2:6" x14ac:dyDescent="0.25">
      <c r="B68" s="90"/>
      <c r="C68" s="91"/>
      <c r="F68" s="89"/>
    </row>
    <row r="69" spans="2:6" x14ac:dyDescent="0.25">
      <c r="F69" s="89"/>
    </row>
  </sheetData>
  <sheetProtection password="8C87" sheet="1" objects="1" scenarios="1" selectLockedCells="1"/>
  <mergeCells count="33"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L19:M19"/>
    <mergeCell ref="C3:G3"/>
    <mergeCell ref="L20:M2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L11:M11"/>
    <mergeCell ref="L12:M12"/>
    <mergeCell ref="L13:M13"/>
    <mergeCell ref="K2:M2"/>
    <mergeCell ref="K3:M3"/>
    <mergeCell ref="L16:M16"/>
    <mergeCell ref="L17:M17"/>
    <mergeCell ref="L18:M18"/>
    <mergeCell ref="L14:M14"/>
    <mergeCell ref="L15:M15"/>
  </mergeCells>
  <conditionalFormatting sqref="B55:B69 E55:E69">
    <cfRule type="cellIs" dxfId="1" priority="2" operator="notEqual">
      <formula>""</formula>
    </cfRule>
  </conditionalFormatting>
  <conditionalFormatting sqref="C55:C69 F55:F69">
    <cfRule type="cellIs" dxfId="0" priority="1" operator="notEqual">
      <formula>""</formula>
    </cfRule>
  </conditionalFormatting>
  <dataValidations xWindow="1395" yWindow="568" count="4">
    <dataValidation type="whole" showInputMessage="1" showErrorMessage="1" errorTitle="Invalid input" error="Possible input: 1 - 24" sqref="C23">
      <formula1>1</formula1>
      <formula2>24</formula2>
    </dataValidation>
    <dataValidation type="date" allowBlank="1" showInputMessage="1" showErrorMessage="1" errorTitle="Incorrect date" error="Please insert the correct date._x000a_01.01.1990 - 31.12.2100" sqref="C2">
      <formula1>32874</formula1>
      <formula2>73415</formula2>
    </dataValidation>
    <dataValidation type="list" showInputMessage="1" showErrorMessage="1" errorTitle="Invalid input" error="Please choose one of the possible currencies." sqref="C4 E28:E51">
      <formula1>WHRGEN</formula1>
    </dataValidation>
    <dataValidation type="list" allowBlank="1" showErrorMessage="1" errorTitle="Invalid input" error="Possible input:_x000a__x000a_- Accumulating_x000a_- Distributing" sqref="F28:F51">
      <formula1>ACCDIS</formula1>
    </dataValidation>
  </dataValidations>
  <printOptions horizontalCentered="1"/>
  <pageMargins left="0.31496062992125984" right="0.31496062992125984" top="0.59055118110236227" bottom="0.59055118110236227" header="0" footer="0"/>
  <pageSetup paperSize="9" scale="51" orientation="landscape" r:id="rId1"/>
  <headerFooter>
    <oddFooter>&amp;LSingelfund&amp;R&amp;D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CommandButton21">
          <controlPr defaultSize="0" print="0" autoLine="0" r:id="rId5">
            <anchor moveWithCells="1">
              <from>
                <xdr:col>12</xdr:col>
                <xdr:colOff>238125</xdr:colOff>
                <xdr:row>52</xdr:row>
                <xdr:rowOff>66675</xdr:rowOff>
              </from>
              <to>
                <xdr:col>12</xdr:col>
                <xdr:colOff>1066800</xdr:colOff>
                <xdr:row>53</xdr:row>
                <xdr:rowOff>180975</xdr:rowOff>
              </to>
            </anchor>
          </controlPr>
        </control>
      </mc:Choice>
      <mc:Fallback>
        <control shapeId="1027" r:id="rId4" name="CommandButton21"/>
      </mc:Fallback>
    </mc:AlternateContent>
    <mc:AlternateContent xmlns:mc="http://schemas.openxmlformats.org/markup-compatibility/2006">
      <mc:Choice Requires="x14">
        <control shapeId="1032" r:id="rId6" name="CommandButton22">
          <controlPr defaultSize="0" print="0" autoLine="0" r:id="rId7">
            <anchor moveWithCells="1">
              <from>
                <xdr:col>12</xdr:col>
                <xdr:colOff>1066800</xdr:colOff>
                <xdr:row>52</xdr:row>
                <xdr:rowOff>66675</xdr:rowOff>
              </from>
              <to>
                <xdr:col>13</xdr:col>
                <xdr:colOff>352425</xdr:colOff>
                <xdr:row>53</xdr:row>
                <xdr:rowOff>180975</xdr:rowOff>
              </to>
            </anchor>
          </controlPr>
        </control>
      </mc:Choice>
      <mc:Fallback>
        <control shapeId="1032" r:id="rId6" name="CommandButton22"/>
      </mc:Fallback>
    </mc:AlternateContent>
    <mc:AlternateContent xmlns:mc="http://schemas.openxmlformats.org/markup-compatibility/2006">
      <mc:Choice Requires="x14">
        <control shapeId="1033" r:id="rId8" name="CommandButton23">
          <controlPr defaultSize="0" print="0" autoLine="0" r:id="rId9">
            <anchor moveWithCells="1">
              <from>
                <xdr:col>13</xdr:col>
                <xdr:colOff>352425</xdr:colOff>
                <xdr:row>52</xdr:row>
                <xdr:rowOff>66675</xdr:rowOff>
              </from>
              <to>
                <xdr:col>14</xdr:col>
                <xdr:colOff>0</xdr:colOff>
                <xdr:row>53</xdr:row>
                <xdr:rowOff>180975</xdr:rowOff>
              </to>
            </anchor>
          </controlPr>
        </control>
      </mc:Choice>
      <mc:Fallback>
        <control shapeId="1033" r:id="rId8" name="CommandButton2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40"/>
  <sheetViews>
    <sheetView workbookViewId="0">
      <selection activeCell="B9" sqref="B9"/>
    </sheetView>
  </sheetViews>
  <sheetFormatPr baseColWidth="10" defaultRowHeight="14.25" x14ac:dyDescent="0.2"/>
  <cols>
    <col min="2" max="2" width="24.75" bestFit="1" customWidth="1"/>
  </cols>
  <sheetData>
    <row r="1" spans="1:2" ht="15" x14ac:dyDescent="0.25">
      <c r="A1" s="1" t="s">
        <v>1</v>
      </c>
      <c r="B1" s="1" t="s">
        <v>52</v>
      </c>
    </row>
    <row r="2" spans="1:2" x14ac:dyDescent="0.2">
      <c r="A2" t="s">
        <v>2</v>
      </c>
      <c r="B2" s="2" t="s">
        <v>53</v>
      </c>
    </row>
    <row r="3" spans="1:2" x14ac:dyDescent="0.2">
      <c r="A3" t="s">
        <v>5</v>
      </c>
      <c r="B3" s="2" t="s">
        <v>54</v>
      </c>
    </row>
    <row r="4" spans="1:2" x14ac:dyDescent="0.2">
      <c r="A4" t="s">
        <v>8</v>
      </c>
      <c r="B4" s="2"/>
    </row>
    <row r="5" spans="1:2" x14ac:dyDescent="0.2">
      <c r="A5" t="s">
        <v>41</v>
      </c>
      <c r="B5" s="2"/>
    </row>
    <row r="6" spans="1:2" x14ac:dyDescent="0.2">
      <c r="A6" t="s">
        <v>4</v>
      </c>
      <c r="B6" s="2"/>
    </row>
    <row r="7" spans="1:2" x14ac:dyDescent="0.2">
      <c r="A7" t="s">
        <v>7</v>
      </c>
      <c r="B7" s="2"/>
    </row>
    <row r="8" spans="1:2" x14ac:dyDescent="0.2">
      <c r="A8" t="s">
        <v>6</v>
      </c>
      <c r="B8" s="2"/>
    </row>
    <row r="9" spans="1:2" x14ac:dyDescent="0.2">
      <c r="A9" t="s">
        <v>9</v>
      </c>
      <c r="B9" s="2"/>
    </row>
    <row r="10" spans="1:2" x14ac:dyDescent="0.2">
      <c r="A10" t="s">
        <v>10</v>
      </c>
      <c r="B10" s="2"/>
    </row>
    <row r="11" spans="1:2" x14ac:dyDescent="0.2">
      <c r="A11" t="s">
        <v>11</v>
      </c>
      <c r="B11" s="2"/>
    </row>
    <row r="12" spans="1:2" x14ac:dyDescent="0.2">
      <c r="A12" t="s">
        <v>12</v>
      </c>
      <c r="B12" s="2"/>
    </row>
    <row r="13" spans="1:2" x14ac:dyDescent="0.2">
      <c r="A13" t="s">
        <v>13</v>
      </c>
      <c r="B13" s="2"/>
    </row>
    <row r="14" spans="1:2" x14ac:dyDescent="0.2">
      <c r="A14" t="s">
        <v>14</v>
      </c>
      <c r="B14" s="2"/>
    </row>
    <row r="15" spans="1:2" x14ac:dyDescent="0.2">
      <c r="A15" t="s">
        <v>15</v>
      </c>
      <c r="B15" s="2"/>
    </row>
    <row r="16" spans="1:2" x14ac:dyDescent="0.2">
      <c r="A16" t="s">
        <v>16</v>
      </c>
      <c r="B16" s="2"/>
    </row>
    <row r="17" spans="1:2" x14ac:dyDescent="0.2">
      <c r="A17" t="s">
        <v>17</v>
      </c>
      <c r="B17" s="2"/>
    </row>
    <row r="18" spans="1:2" x14ac:dyDescent="0.2">
      <c r="A18" t="s">
        <v>18</v>
      </c>
      <c r="B18" s="2"/>
    </row>
    <row r="19" spans="1:2" x14ac:dyDescent="0.2">
      <c r="A19" t="s">
        <v>19</v>
      </c>
      <c r="B19" s="2"/>
    </row>
    <row r="20" spans="1:2" x14ac:dyDescent="0.2">
      <c r="A20" t="s">
        <v>20</v>
      </c>
      <c r="B20" s="2"/>
    </row>
    <row r="21" spans="1:2" x14ac:dyDescent="0.2">
      <c r="A21" t="s">
        <v>21</v>
      </c>
      <c r="B21" s="2"/>
    </row>
    <row r="22" spans="1:2" x14ac:dyDescent="0.2">
      <c r="A22" t="s">
        <v>22</v>
      </c>
      <c r="B22" s="2"/>
    </row>
    <row r="23" spans="1:2" x14ac:dyDescent="0.2">
      <c r="A23" t="s">
        <v>23</v>
      </c>
      <c r="B23" s="2"/>
    </row>
    <row r="24" spans="1:2" x14ac:dyDescent="0.2">
      <c r="A24" t="s">
        <v>24</v>
      </c>
      <c r="B24" s="2"/>
    </row>
    <row r="25" spans="1:2" x14ac:dyDescent="0.2">
      <c r="A25" t="s">
        <v>25</v>
      </c>
      <c r="B25" s="2"/>
    </row>
    <row r="26" spans="1:2" x14ac:dyDescent="0.2">
      <c r="A26" t="s">
        <v>26</v>
      </c>
      <c r="B26" s="2"/>
    </row>
    <row r="27" spans="1:2" x14ac:dyDescent="0.2">
      <c r="A27" t="s">
        <v>27</v>
      </c>
      <c r="B27" s="2"/>
    </row>
    <row r="28" spans="1:2" x14ac:dyDescent="0.2">
      <c r="A28" t="s">
        <v>28</v>
      </c>
      <c r="B28" s="2"/>
    </row>
    <row r="29" spans="1:2" x14ac:dyDescent="0.2">
      <c r="A29" t="s">
        <v>29</v>
      </c>
      <c r="B29" s="2"/>
    </row>
    <row r="30" spans="1:2" x14ac:dyDescent="0.2">
      <c r="A30" t="s">
        <v>30</v>
      </c>
      <c r="B30" s="2"/>
    </row>
    <row r="31" spans="1:2" x14ac:dyDescent="0.2">
      <c r="A31" t="s">
        <v>31</v>
      </c>
      <c r="B31" s="2"/>
    </row>
    <row r="32" spans="1:2" x14ac:dyDescent="0.2">
      <c r="A32" t="s">
        <v>32</v>
      </c>
      <c r="B32" s="2"/>
    </row>
    <row r="33" spans="1:2" x14ac:dyDescent="0.2">
      <c r="A33" t="s">
        <v>33</v>
      </c>
      <c r="B33" s="2"/>
    </row>
    <row r="34" spans="1:2" x14ac:dyDescent="0.2">
      <c r="A34" t="s">
        <v>34</v>
      </c>
      <c r="B34" s="2"/>
    </row>
    <row r="35" spans="1:2" x14ac:dyDescent="0.2">
      <c r="A35" t="s">
        <v>35</v>
      </c>
      <c r="B35" s="2"/>
    </row>
    <row r="36" spans="1:2" x14ac:dyDescent="0.2">
      <c r="A36" t="s">
        <v>36</v>
      </c>
      <c r="B36" s="2"/>
    </row>
    <row r="37" spans="1:2" x14ac:dyDescent="0.2">
      <c r="A37" t="s">
        <v>37</v>
      </c>
      <c r="B37" s="2"/>
    </row>
    <row r="38" spans="1:2" x14ac:dyDescent="0.2">
      <c r="A38" t="s">
        <v>38</v>
      </c>
      <c r="B38" s="2"/>
    </row>
    <row r="39" spans="1:2" x14ac:dyDescent="0.2">
      <c r="A39" t="s">
        <v>39</v>
      </c>
      <c r="B39" s="2"/>
    </row>
    <row r="40" spans="1:2" x14ac:dyDescent="0.2">
      <c r="A40" t="s">
        <v>40</v>
      </c>
      <c r="B40" s="2"/>
    </row>
  </sheetData>
  <sheetProtection sheet="1" objects="1" scenarios="1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30</vt:i4>
      </vt:variant>
    </vt:vector>
  </HeadingPairs>
  <TitlesOfParts>
    <vt:vector size="32" baseType="lpstr">
      <vt:lpstr>Singelfund</vt:lpstr>
      <vt:lpstr>Tabelle2</vt:lpstr>
      <vt:lpstr>AAUUSS</vt:lpstr>
      <vt:lpstr>AAUUSS2</vt:lpstr>
      <vt:lpstr>AAUUSS3</vt:lpstr>
      <vt:lpstr>ACCDIS</vt:lpstr>
      <vt:lpstr>ANZKLS</vt:lpstr>
      <vt:lpstr>CONTACT</vt:lpstr>
      <vt:lpstr>CURR</vt:lpstr>
      <vt:lpstr>Singelfund!Druckbereich</vt:lpstr>
      <vt:lpstr>EEIINN</vt:lpstr>
      <vt:lpstr>eingExpenses</vt:lpstr>
      <vt:lpstr>eingFees</vt:lpstr>
      <vt:lpstr>eingIncome</vt:lpstr>
      <vt:lpstr>EMAIL</vt:lpstr>
      <vt:lpstr>ERSTEXRA</vt:lpstr>
      <vt:lpstr>ERSTINCOMEPSH</vt:lpstr>
      <vt:lpstr>ERSTNAV</vt:lpstr>
      <vt:lpstr>ERSTNAVINFUNDCURR</vt:lpstr>
      <vt:lpstr>ERSTREIHE</vt:lpstr>
      <vt:lpstr>ERSTSHAREFUNDCURR</vt:lpstr>
      <vt:lpstr>EXCH</vt:lpstr>
      <vt:lpstr>FINYEAREND</vt:lpstr>
      <vt:lpstr>FUNDNAME</vt:lpstr>
      <vt:lpstr>LETZREIHE</vt:lpstr>
      <vt:lpstr>NAME</vt:lpstr>
      <vt:lpstr>NAV</vt:lpstr>
      <vt:lpstr>NAVTOT</vt:lpstr>
      <vt:lpstr>SHARECLCURR</vt:lpstr>
      <vt:lpstr>TXINC</vt:lpstr>
      <vt:lpstr>UNITCLASSNAME</vt:lpstr>
      <vt:lpstr>WHRGEN</vt:lpstr>
    </vt:vector>
  </TitlesOfParts>
  <Company>Zürcher Kantonalbank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Caprez Roman ESTV</dc:creator>
  <cp:lastModifiedBy>Caprez Roman ESTV</cp:lastModifiedBy>
  <cp:lastPrinted>2015-05-15T08:50:02Z</cp:lastPrinted>
  <dcterms:created xsi:type="dcterms:W3CDTF">2015-03-16T15:01:21Z</dcterms:created>
  <dcterms:modified xsi:type="dcterms:W3CDTF">2015-09-25T05:59:03Z</dcterms:modified>
</cp:coreProperties>
</file>