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t-tools.bk.intra.admin.ch\repotransit$\gs-efd\projects\CLM-J00041350_ITS_REV1_004cc50e\ITS\"/>
    </mc:Choice>
  </mc:AlternateContent>
  <xr:revisionPtr revIDLastSave="0" documentId="13_ncr:1_{FBF5CCA8-392F-4755-AA70-98FE1145B6A7}" xr6:coauthVersionLast="47" xr6:coauthVersionMax="47" xr10:uidLastSave="{00000000-0000-0000-0000-000000000000}"/>
  <bookViews>
    <workbookView xWindow="19090" yWindow="-110" windowWidth="19420" windowHeight="10300" xr2:uid="{012A3ED6-DC73-41AE-92F1-38324D60FEAA}"/>
  </bookViews>
  <sheets>
    <sheet name="Variante al lordo delle imposte" sheetId="5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57" l="1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W50" i="57"/>
  <c r="V50" i="57"/>
  <c r="U50" i="57"/>
  <c r="T50" i="57"/>
  <c r="S50" i="57"/>
  <c r="R50" i="57"/>
  <c r="R52" i="57" s="1"/>
  <c r="Q50" i="57"/>
  <c r="P50" i="57"/>
  <c r="O50" i="57"/>
  <c r="N50" i="57"/>
  <c r="M50" i="57"/>
  <c r="L50" i="57"/>
  <c r="K50" i="57"/>
  <c r="J50" i="57"/>
  <c r="I50" i="57"/>
  <c r="H50" i="57"/>
  <c r="G50" i="57"/>
  <c r="F50" i="57"/>
  <c r="E50" i="57"/>
  <c r="E52" i="57" s="1"/>
  <c r="D50" i="57"/>
  <c r="C50" i="57"/>
  <c r="W51" i="57"/>
  <c r="V51" i="57"/>
  <c r="U51" i="57"/>
  <c r="T51" i="57"/>
  <c r="S51" i="57"/>
  <c r="R51" i="57"/>
  <c r="Q51" i="57"/>
  <c r="P51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W40" i="57"/>
  <c r="V40" i="57"/>
  <c r="U40" i="57"/>
  <c r="T40" i="57"/>
  <c r="S40" i="57"/>
  <c r="R40" i="57"/>
  <c r="Q40" i="57"/>
  <c r="P40" i="57"/>
  <c r="O40" i="57"/>
  <c r="N40" i="57"/>
  <c r="M40" i="57"/>
  <c r="L40" i="57"/>
  <c r="K40" i="57"/>
  <c r="J40" i="57"/>
  <c r="I40" i="57"/>
  <c r="H40" i="57"/>
  <c r="G40" i="57"/>
  <c r="F40" i="57"/>
  <c r="E40" i="57"/>
  <c r="D40" i="57"/>
  <c r="C40" i="57"/>
  <c r="B40" i="57"/>
  <c r="B36" i="57"/>
  <c r="B35" i="57"/>
  <c r="W30" i="57"/>
  <c r="V30" i="57"/>
  <c r="U30" i="57"/>
  <c r="T30" i="57"/>
  <c r="S30" i="57"/>
  <c r="R30" i="57"/>
  <c r="Q30" i="57"/>
  <c r="P30" i="57"/>
  <c r="O30" i="57"/>
  <c r="N30" i="57"/>
  <c r="M30" i="57"/>
  <c r="L30" i="57"/>
  <c r="K30" i="57"/>
  <c r="J30" i="57"/>
  <c r="I30" i="57"/>
  <c r="H30" i="57"/>
  <c r="G30" i="57"/>
  <c r="F30" i="57"/>
  <c r="E30" i="57"/>
  <c r="D30" i="57"/>
  <c r="C30" i="57"/>
  <c r="B30" i="57"/>
  <c r="W29" i="57"/>
  <c r="W31" i="57" s="1"/>
  <c r="V29" i="57"/>
  <c r="U29" i="57"/>
  <c r="U31" i="57" s="1"/>
  <c r="T29" i="57"/>
  <c r="T31" i="57" s="1"/>
  <c r="S29" i="57"/>
  <c r="R29" i="57"/>
  <c r="R31" i="57" s="1"/>
  <c r="Q29" i="57"/>
  <c r="P29" i="57"/>
  <c r="O29" i="57"/>
  <c r="N29" i="57"/>
  <c r="N31" i="57" s="1"/>
  <c r="M29" i="57"/>
  <c r="L29" i="57"/>
  <c r="L31" i="57" s="1"/>
  <c r="K29" i="57"/>
  <c r="J29" i="57"/>
  <c r="I29" i="57"/>
  <c r="H29" i="57"/>
  <c r="H31" i="57" s="1"/>
  <c r="G29" i="57"/>
  <c r="F29" i="57"/>
  <c r="E29" i="57"/>
  <c r="D29" i="57"/>
  <c r="D31" i="57" s="1"/>
  <c r="C29" i="57"/>
  <c r="C31" i="57" s="1"/>
  <c r="B29" i="57"/>
  <c r="B31" i="57" s="1"/>
  <c r="W19" i="57"/>
  <c r="V19" i="57"/>
  <c r="U19" i="57"/>
  <c r="T19" i="57"/>
  <c r="S19" i="57"/>
  <c r="R19" i="57"/>
  <c r="Q19" i="57"/>
  <c r="P19" i="57"/>
  <c r="O19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B19" i="57"/>
  <c r="B14" i="57"/>
  <c r="B20" i="57" s="1"/>
  <c r="J31" i="57" l="1"/>
  <c r="S31" i="57"/>
  <c r="E31" i="57"/>
  <c r="B41" i="57"/>
  <c r="I31" i="57"/>
  <c r="M31" i="57"/>
  <c r="P52" i="57"/>
  <c r="K31" i="57"/>
  <c r="W52" i="57"/>
  <c r="P31" i="57"/>
  <c r="Q31" i="57"/>
  <c r="C52" i="57"/>
  <c r="D52" i="57"/>
  <c r="G31" i="57"/>
  <c r="V31" i="57"/>
  <c r="L52" i="57"/>
  <c r="M52" i="57"/>
  <c r="Q52" i="57"/>
  <c r="B50" i="57"/>
  <c r="I52" i="57"/>
  <c r="F31" i="57"/>
  <c r="B42" i="57"/>
  <c r="V52" i="57"/>
  <c r="J52" i="57"/>
  <c r="B51" i="57"/>
  <c r="K52" i="57"/>
  <c r="F52" i="57"/>
  <c r="O31" i="57"/>
  <c r="H52" i="57"/>
  <c r="G52" i="57"/>
  <c r="S52" i="57"/>
  <c r="T52" i="57"/>
  <c r="U52" i="57"/>
  <c r="N52" i="57"/>
  <c r="O52" i="57"/>
  <c r="B46" i="57" l="1"/>
  <c r="B52" i="57"/>
  <c r="B21" i="57"/>
  <c r="B25" i="57" l="1"/>
  <c r="B26" i="57" l="1"/>
  <c r="B27" i="57" s="1"/>
  <c r="B28" i="57" s="1"/>
  <c r="C14" i="57" s="1"/>
  <c r="C20" i="57" l="1"/>
  <c r="C21" i="57" s="1"/>
  <c r="B47" i="57"/>
  <c r="B48" i="57" l="1"/>
  <c r="B49" i="57" s="1"/>
  <c r="C35" i="57" s="1"/>
  <c r="C25" i="57"/>
  <c r="C26" i="57" l="1"/>
  <c r="C27" i="57"/>
  <c r="C28" i="57" s="1"/>
  <c r="D14" i="57" s="1"/>
  <c r="C41" i="57"/>
  <c r="C42" i="57" s="1"/>
  <c r="C46" i="57" l="1"/>
  <c r="D20" i="57"/>
  <c r="D21" i="57" s="1"/>
  <c r="C47" i="57"/>
  <c r="D25" i="57" l="1"/>
  <c r="C48" i="57"/>
  <c r="C49" i="57" s="1"/>
  <c r="D35" i="57" s="1"/>
  <c r="D41" i="57" l="1"/>
  <c r="D42" i="57" s="1"/>
  <c r="D26" i="57"/>
  <c r="D46" i="57" l="1"/>
  <c r="D47" i="57"/>
  <c r="D27" i="57"/>
  <c r="D28" i="57" s="1"/>
  <c r="E14" i="57" s="1"/>
  <c r="E20" i="57" l="1"/>
  <c r="E21" i="57" s="1"/>
  <c r="D48" i="57"/>
  <c r="D49" i="57" s="1"/>
  <c r="E35" i="57" s="1"/>
  <c r="E41" i="57" l="1"/>
  <c r="E42" i="57" s="1"/>
  <c r="E25" i="57"/>
  <c r="E26" i="57" l="1"/>
  <c r="E46" i="57"/>
  <c r="E47" i="57" l="1"/>
  <c r="E48" i="57" s="1"/>
  <c r="E49" i="57" s="1"/>
  <c r="F35" i="57" s="1"/>
  <c r="E27" i="57"/>
  <c r="E28" i="57" s="1"/>
  <c r="F14" i="57" s="1"/>
  <c r="F41" i="57" l="1"/>
  <c r="F42" i="57" s="1"/>
  <c r="F20" i="57"/>
  <c r="F21" i="57" s="1"/>
  <c r="F25" i="57" l="1"/>
  <c r="F46" i="57"/>
  <c r="F26" i="57" l="1"/>
  <c r="F47" i="57" l="1"/>
  <c r="F48" i="57" s="1"/>
  <c r="F49" i="57" s="1"/>
  <c r="G35" i="57" s="1"/>
  <c r="F27" i="57"/>
  <c r="F28" i="57" s="1"/>
  <c r="G14" i="57" s="1"/>
  <c r="G20" i="57" l="1"/>
  <c r="G21" i="57" s="1"/>
  <c r="G41" i="57"/>
  <c r="G42" i="57" s="1"/>
  <c r="G46" i="57" l="1"/>
  <c r="G25" i="57"/>
  <c r="G26" i="57" l="1"/>
  <c r="G27" i="57"/>
  <c r="G28" i="57" s="1"/>
  <c r="H14" i="57" s="1"/>
  <c r="H20" i="57" l="1"/>
  <c r="H21" i="57" s="1"/>
  <c r="G47" i="57"/>
  <c r="G48" i="57" s="1"/>
  <c r="G49" i="57" s="1"/>
  <c r="H35" i="57" s="1"/>
  <c r="H41" i="57" l="1"/>
  <c r="H42" i="57" s="1"/>
  <c r="H25" i="57"/>
  <c r="H26" i="57" l="1"/>
  <c r="H27" i="57"/>
  <c r="H28" i="57" s="1"/>
  <c r="I14" i="57" s="1"/>
  <c r="H46" i="57"/>
  <c r="I20" i="57" l="1"/>
  <c r="I21" i="57" s="1"/>
  <c r="H47" i="57"/>
  <c r="H48" i="57" s="1"/>
  <c r="H49" i="57" s="1"/>
  <c r="I35" i="57" s="1"/>
  <c r="I41" i="57" l="1"/>
  <c r="I42" i="57" s="1"/>
  <c r="I25" i="57"/>
  <c r="I26" i="57" l="1"/>
  <c r="I27" i="57"/>
  <c r="I28" i="57" s="1"/>
  <c r="J14" i="57" s="1"/>
  <c r="I46" i="57"/>
  <c r="J20" i="57" l="1"/>
  <c r="J21" i="57" s="1"/>
  <c r="I47" i="57"/>
  <c r="I48" i="57" s="1"/>
  <c r="I49" i="57" s="1"/>
  <c r="J35" i="57" s="1"/>
  <c r="J41" i="57" l="1"/>
  <c r="J42" i="57" s="1"/>
  <c r="J25" i="57"/>
  <c r="J26" i="57" l="1"/>
  <c r="J46" i="57"/>
  <c r="J47" i="57" l="1"/>
  <c r="J48" i="57" s="1"/>
  <c r="J49" i="57" s="1"/>
  <c r="K35" i="57" s="1"/>
  <c r="J27" i="57"/>
  <c r="J28" i="57" s="1"/>
  <c r="K14" i="57" s="1"/>
  <c r="K41" i="57" l="1"/>
  <c r="K42" i="57" s="1"/>
  <c r="K20" i="57"/>
  <c r="K21" i="57" s="1"/>
  <c r="K25" i="57" l="1"/>
  <c r="K46" i="57"/>
  <c r="K26" i="57" l="1"/>
  <c r="K47" i="57" l="1"/>
  <c r="K48" i="57" s="1"/>
  <c r="K49" i="57" s="1"/>
  <c r="L35" i="57" s="1"/>
  <c r="K27" i="57"/>
  <c r="K28" i="57" s="1"/>
  <c r="L14" i="57" s="1"/>
  <c r="L20" i="57" l="1"/>
  <c r="L21" i="57" s="1"/>
  <c r="L41" i="57"/>
  <c r="L42" i="57" s="1"/>
  <c r="L46" i="57" l="1"/>
  <c r="L25" i="57"/>
  <c r="L26" i="57" l="1"/>
  <c r="L47" i="57" l="1"/>
  <c r="L48" i="57" s="1"/>
  <c r="L49" i="57" s="1"/>
  <c r="M35" i="57" s="1"/>
  <c r="L27" i="57"/>
  <c r="L28" i="57" s="1"/>
  <c r="M14" i="57" s="1"/>
  <c r="M20" i="57" l="1"/>
  <c r="M21" i="57" s="1"/>
  <c r="M41" i="57"/>
  <c r="M42" i="57" s="1"/>
  <c r="M46" i="57" l="1"/>
  <c r="M25" i="57"/>
  <c r="M26" i="57" l="1"/>
  <c r="M47" i="57" l="1"/>
  <c r="M48" i="57" s="1"/>
  <c r="M49" i="57" s="1"/>
  <c r="N35" i="57" s="1"/>
  <c r="M27" i="57"/>
  <c r="M28" i="57" s="1"/>
  <c r="N14" i="57" s="1"/>
  <c r="N20" i="57" l="1"/>
  <c r="N21" i="57" s="1"/>
  <c r="N41" i="57"/>
  <c r="N42" i="57" s="1"/>
  <c r="N46" i="57" l="1"/>
  <c r="N25" i="57"/>
  <c r="N26" i="57" l="1"/>
  <c r="N47" i="57" l="1"/>
  <c r="N48" i="57" s="1"/>
  <c r="N49" i="57" s="1"/>
  <c r="O35" i="57" s="1"/>
  <c r="N27" i="57"/>
  <c r="N28" i="57" s="1"/>
  <c r="O14" i="57" s="1"/>
  <c r="O20" i="57" l="1"/>
  <c r="O21" i="57" s="1"/>
  <c r="O41" i="57"/>
  <c r="O42" i="57" s="1"/>
  <c r="O46" i="57" l="1"/>
  <c r="O25" i="57"/>
  <c r="O26" i="57" l="1"/>
  <c r="O47" i="57" l="1"/>
  <c r="O48" i="57" s="1"/>
  <c r="O49" i="57" s="1"/>
  <c r="P35" i="57" s="1"/>
  <c r="O27" i="57"/>
  <c r="O28" i="57" s="1"/>
  <c r="P14" i="57" s="1"/>
  <c r="P20" i="57" l="1"/>
  <c r="P21" i="57" s="1"/>
  <c r="P41" i="57"/>
  <c r="P42" i="57" s="1"/>
  <c r="P46" i="57" l="1"/>
  <c r="P25" i="57"/>
  <c r="P26" i="57" l="1"/>
  <c r="P27" i="57" s="1"/>
  <c r="P28" i="57" s="1"/>
  <c r="Q14" i="57" s="1"/>
  <c r="Q20" i="57" l="1"/>
  <c r="Q21" i="57" s="1"/>
  <c r="P47" i="57"/>
  <c r="P48" i="57" s="1"/>
  <c r="P49" i="57" s="1"/>
  <c r="Q35" i="57" s="1"/>
  <c r="Q41" i="57" l="1"/>
  <c r="Q42" i="57" s="1"/>
  <c r="Q25" i="57"/>
  <c r="Q26" i="57" l="1"/>
  <c r="Q27" i="57" s="1"/>
  <c r="Q28" i="57" s="1"/>
  <c r="R14" i="57" s="1"/>
  <c r="Q46" i="57"/>
  <c r="R20" i="57" l="1"/>
  <c r="R21" i="57" s="1"/>
  <c r="Q47" i="57"/>
  <c r="Q48" i="57" s="1"/>
  <c r="Q49" i="57" s="1"/>
  <c r="R35" i="57" s="1"/>
  <c r="R41" i="57" l="1"/>
  <c r="R42" i="57" s="1"/>
  <c r="R25" i="57"/>
  <c r="R26" i="57" l="1"/>
  <c r="R27" i="57" s="1"/>
  <c r="R28" i="57" s="1"/>
  <c r="S14" i="57" s="1"/>
  <c r="R46" i="57"/>
  <c r="S20" i="57" l="1"/>
  <c r="S21" i="57" s="1"/>
  <c r="R47" i="57"/>
  <c r="R48" i="57" s="1"/>
  <c r="R49" i="57" s="1"/>
  <c r="S35" i="57" s="1"/>
  <c r="S41" i="57" l="1"/>
  <c r="S42" i="57" s="1"/>
  <c r="S25" i="57"/>
  <c r="S26" i="57" l="1"/>
  <c r="S27" i="57"/>
  <c r="S28" i="57" s="1"/>
  <c r="T14" i="57" s="1"/>
  <c r="S46" i="57"/>
  <c r="T20" i="57" l="1"/>
  <c r="T21" i="57" s="1"/>
  <c r="S47" i="57"/>
  <c r="S48" i="57" s="1"/>
  <c r="S49" i="57" s="1"/>
  <c r="T35" i="57" s="1"/>
  <c r="T41" i="57" l="1"/>
  <c r="T42" i="57" s="1"/>
  <c r="T25" i="57"/>
  <c r="T26" i="57" l="1"/>
  <c r="T46" i="57"/>
  <c r="T47" i="57" l="1"/>
  <c r="T48" i="57" s="1"/>
  <c r="T49" i="57" s="1"/>
  <c r="U35" i="57" s="1"/>
  <c r="T27" i="57"/>
  <c r="T28" i="57" s="1"/>
  <c r="U14" i="57" s="1"/>
  <c r="U41" i="57" l="1"/>
  <c r="U42" i="57" s="1"/>
  <c r="U20" i="57"/>
  <c r="U21" i="57" s="1"/>
  <c r="U25" i="57" l="1"/>
  <c r="U46" i="57"/>
  <c r="U26" i="57" l="1"/>
  <c r="U47" i="57" l="1"/>
  <c r="U48" i="57" s="1"/>
  <c r="U49" i="57" s="1"/>
  <c r="V35" i="57" s="1"/>
  <c r="U27" i="57"/>
  <c r="U28" i="57" s="1"/>
  <c r="V14" i="57" s="1"/>
  <c r="V20" i="57" l="1"/>
  <c r="V21" i="57" s="1"/>
  <c r="V41" i="57"/>
  <c r="V42" i="57" s="1"/>
  <c r="V46" i="57" l="1"/>
  <c r="V25" i="57"/>
  <c r="V26" i="57" l="1"/>
  <c r="V27" i="57" s="1"/>
  <c r="V28" i="57" s="1"/>
  <c r="W14" i="57" s="1"/>
  <c r="W20" i="57" l="1"/>
  <c r="W21" i="57" s="1"/>
  <c r="V47" i="57"/>
  <c r="V48" i="57" s="1"/>
  <c r="V49" i="57" s="1"/>
  <c r="W35" i="57" s="1"/>
  <c r="W41" i="57" l="1"/>
  <c r="W42" i="57" s="1"/>
  <c r="W25" i="57"/>
  <c r="W26" i="57" l="1"/>
  <c r="W27" i="57" s="1"/>
  <c r="W28" i="57" s="1"/>
  <c r="W46" i="57"/>
  <c r="W47" i="57" l="1"/>
  <c r="W48" i="57" l="1"/>
  <c r="W49" i="57" s="1"/>
</calcChain>
</file>

<file path=xl/sharedStrings.xml><?xml version="1.0" encoding="utf-8"?>
<sst xmlns="http://schemas.openxmlformats.org/spreadsheetml/2006/main" count="50" uniqueCount="30">
  <si>
    <t>Riscossione della rendita</t>
  </si>
  <si>
    <t>Età</t>
  </si>
  <si>
    <t>Patrimonio a inizio anno, in CHF</t>
  </si>
  <si>
    <t>Prelievo di capitale del 2° pilastro, in CHF</t>
  </si>
  <si>
    <t>Imposte sul prelievo di capitale, Confederazione, in CHF</t>
  </si>
  <si>
    <t>Imposte sul prelievo di capitale, Cantone e Comune, in CHF</t>
  </si>
  <si>
    <t>Rendita del 2° pilastro, in CHF</t>
  </si>
  <si>
    <t>Rendita AVS, in CHF</t>
  </si>
  <si>
    <t>Reddito patrimoniale, in CHF</t>
  </si>
  <si>
    <t>Reddito netto, in CHF</t>
  </si>
  <si>
    <t>Imposte sul reddito corrente, Confederazione, in CHF</t>
  </si>
  <si>
    <t>Imposte sul reddito corrente, Cantone e Comune, in CHF</t>
  </si>
  <si>
    <t>Imposte sulla sostanza, Cantone e Comune, in CHF</t>
  </si>
  <si>
    <t>Reddito disponibile, in CHF</t>
  </si>
  <si>
    <t>Spese di consumo, in CHF</t>
  </si>
  <si>
    <t>Costituzione di risparmi, in CHF</t>
  </si>
  <si>
    <t>Patrimonio a fine anno, in CHF</t>
  </si>
  <si>
    <t>Imposte, Confederazione, in CHF</t>
  </si>
  <si>
    <t>Imposte, Cantone e Comune, in CHF</t>
  </si>
  <si>
    <t>Importo totale imposte Confederazione, Cantone e Comune, in CHF</t>
  </si>
  <si>
    <t>Riscossione della rendita e prelievo di capitale: disparità di trattamento nel diritto vigente</t>
  </si>
  <si>
    <t>Ipotesi</t>
  </si>
  <si>
    <t>Persona nubile o celibe, luogo di domicilio Zurigo</t>
  </si>
  <si>
    <t>Avere di vecchiaia del 2° pilastro, in CHF</t>
  </si>
  <si>
    <t>Patrimonio a fine anno all’età di 64 anni, in CHF</t>
  </si>
  <si>
    <t>Interesse implicito avere di vecchiaia 2° pilastro al momento del pensionam.</t>
  </si>
  <si>
    <t>Rendimento ipotizzato pilastro 3b</t>
  </si>
  <si>
    <t xml:space="preserve">Imposte </t>
  </si>
  <si>
    <t>Tariffe per l’imposta federale diretta e per l’imposta sul reddito e sulla sostanza nel Cantone (ZH) e nel Comune (ZH) per l’anno fiscale 2024</t>
  </si>
  <si>
    <t>Prelievo di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</si>
</sst>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F_r_._-;\-* #,##0.00\ _S_F_r_._-;_-* &quot;-&quot;??\ _S_F_r_.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4" fillId="2" borderId="0" xfId="0" applyFont="1" applyFill="1"/>
    <xf numFmtId="3" fontId="4" fillId="2" borderId="0" xfId="0" applyNumberFormat="1" applyFont="1" applyFill="1"/>
    <xf numFmtId="0" fontId="5" fillId="0" borderId="0" xfId="0" applyFont="1" applyAlignment="1">
      <alignment vertical="center"/>
    </xf>
    <xf numFmtId="3" fontId="6" fillId="0" borderId="0" xfId="0" applyNumberFormat="1" applyFont="1"/>
    <xf numFmtId="0" fontId="6" fillId="0" borderId="0" xfId="0" applyFont="1"/>
    <xf numFmtId="10" fontId="4" fillId="0" borderId="0" xfId="1" applyNumberFormat="1" applyFont="1"/>
  </cellXfs>
  <cellStyles count="3">
    <cellStyle name="Dezimal 2" xfId="2" xr:uid="{3D903514-E8BD-483B-9975-C09C5F25673F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E02F-3C8A-45ED-83E7-C986490AF74E}">
  <dimension ref="A1:AB54"/>
  <sheetViews>
    <sheetView tabSelected="1" workbookViewId="0">
      <selection activeCell="A6" sqref="A6"/>
    </sheetView>
  </sheetViews>
  <sheetFormatPr defaultColWidth="10.6640625" defaultRowHeight="14" x14ac:dyDescent="0.3"/>
  <cols>
    <col min="1" max="1" width="63.83203125" style="3" bestFit="1" customWidth="1"/>
    <col min="2" max="2" width="8.58203125" style="2" bestFit="1" customWidth="1"/>
    <col min="3" max="24" width="8.58203125" style="3" bestFit="1" customWidth="1"/>
    <col min="25" max="16384" width="10.6640625" style="3"/>
  </cols>
  <sheetData>
    <row r="1" spans="1:28" s="8" customFormat="1" ht="15.5" x14ac:dyDescent="0.35">
      <c r="A1" s="6" t="s">
        <v>20</v>
      </c>
      <c r="B1" s="7"/>
    </row>
    <row r="3" spans="1:28" x14ac:dyDescent="0.3">
      <c r="A3" s="1" t="s">
        <v>21</v>
      </c>
    </row>
    <row r="4" spans="1:28" x14ac:dyDescent="0.3">
      <c r="A4" s="3" t="s">
        <v>22</v>
      </c>
    </row>
    <row r="5" spans="1:28" x14ac:dyDescent="0.3">
      <c r="A5" s="3" t="s">
        <v>23</v>
      </c>
      <c r="B5" s="2">
        <v>1500000</v>
      </c>
    </row>
    <row r="6" spans="1:28" x14ac:dyDescent="0.3">
      <c r="A6" s="3" t="s">
        <v>7</v>
      </c>
      <c r="B6" s="2">
        <v>29400</v>
      </c>
    </row>
    <row r="7" spans="1:28" x14ac:dyDescent="0.3">
      <c r="A7" s="3" t="s">
        <v>24</v>
      </c>
      <c r="B7" s="2">
        <v>1000000</v>
      </c>
    </row>
    <row r="8" spans="1:28" x14ac:dyDescent="0.3">
      <c r="A8" s="3" t="s">
        <v>25</v>
      </c>
      <c r="B8" s="9">
        <v>0.01</v>
      </c>
    </row>
    <row r="9" spans="1:28" x14ac:dyDescent="0.3">
      <c r="A9" s="3" t="s">
        <v>26</v>
      </c>
      <c r="B9" s="9">
        <v>0.01</v>
      </c>
    </row>
    <row r="10" spans="1:28" x14ac:dyDescent="0.3">
      <c r="A10" s="3" t="s">
        <v>27</v>
      </c>
      <c r="B10" s="2" t="s">
        <v>28</v>
      </c>
    </row>
    <row r="12" spans="1:28" x14ac:dyDescent="0.3">
      <c r="A12" s="1" t="s">
        <v>0</v>
      </c>
    </row>
    <row r="13" spans="1:28" x14ac:dyDescent="0.3">
      <c r="A13" s="3" t="s">
        <v>1</v>
      </c>
      <c r="B13" s="3">
        <v>65</v>
      </c>
      <c r="C13" s="3">
        <v>66</v>
      </c>
      <c r="D13" s="3">
        <v>67</v>
      </c>
      <c r="E13" s="3">
        <v>68</v>
      </c>
      <c r="F13" s="3">
        <v>69</v>
      </c>
      <c r="G13" s="3">
        <v>70</v>
      </c>
      <c r="H13" s="3">
        <v>71</v>
      </c>
      <c r="I13" s="3">
        <v>72</v>
      </c>
      <c r="J13" s="3">
        <v>73</v>
      </c>
      <c r="K13" s="3">
        <v>74</v>
      </c>
      <c r="L13" s="3">
        <v>75</v>
      </c>
      <c r="M13" s="3">
        <v>76</v>
      </c>
      <c r="N13" s="3">
        <v>77</v>
      </c>
      <c r="O13" s="3">
        <v>78</v>
      </c>
      <c r="P13" s="3">
        <v>79</v>
      </c>
      <c r="Q13" s="3">
        <v>80</v>
      </c>
      <c r="R13" s="3">
        <v>81</v>
      </c>
      <c r="S13" s="3">
        <v>82</v>
      </c>
      <c r="T13" s="3">
        <v>83</v>
      </c>
      <c r="U13" s="3">
        <v>84</v>
      </c>
      <c r="V13" s="3">
        <v>85</v>
      </c>
      <c r="W13" s="3">
        <v>86</v>
      </c>
    </row>
    <row r="14" spans="1:28" x14ac:dyDescent="0.3">
      <c r="A14" s="3" t="s">
        <v>2</v>
      </c>
      <c r="B14" s="2">
        <f>$B$7</f>
        <v>1000000</v>
      </c>
      <c r="C14" s="2">
        <f>B28</f>
        <v>1000000</v>
      </c>
      <c r="D14" s="2">
        <f t="shared" ref="D14:W14" si="0">C28</f>
        <v>1000000</v>
      </c>
      <c r="E14" s="2">
        <f t="shared" si="0"/>
        <v>1000000</v>
      </c>
      <c r="F14" s="2">
        <f t="shared" si="0"/>
        <v>1000000</v>
      </c>
      <c r="G14" s="2">
        <f t="shared" si="0"/>
        <v>1000000</v>
      </c>
      <c r="H14" s="2">
        <f t="shared" si="0"/>
        <v>1000000</v>
      </c>
      <c r="I14" s="2">
        <f t="shared" si="0"/>
        <v>1000000</v>
      </c>
      <c r="J14" s="2">
        <f t="shared" si="0"/>
        <v>1000000</v>
      </c>
      <c r="K14" s="2">
        <f t="shared" si="0"/>
        <v>1000000</v>
      </c>
      <c r="L14" s="2">
        <f t="shared" si="0"/>
        <v>1000000</v>
      </c>
      <c r="M14" s="2">
        <f t="shared" si="0"/>
        <v>1000000</v>
      </c>
      <c r="N14" s="2">
        <f t="shared" si="0"/>
        <v>1000000</v>
      </c>
      <c r="O14" s="2">
        <f t="shared" si="0"/>
        <v>1000000</v>
      </c>
      <c r="P14" s="2">
        <f t="shared" si="0"/>
        <v>1000000</v>
      </c>
      <c r="Q14" s="2">
        <f t="shared" si="0"/>
        <v>1000000</v>
      </c>
      <c r="R14" s="2">
        <f t="shared" si="0"/>
        <v>1000000</v>
      </c>
      <c r="S14" s="2">
        <f t="shared" si="0"/>
        <v>1000000</v>
      </c>
      <c r="T14" s="2">
        <f t="shared" si="0"/>
        <v>1000000</v>
      </c>
      <c r="U14" s="2">
        <f t="shared" si="0"/>
        <v>1000000</v>
      </c>
      <c r="V14" s="2">
        <f t="shared" si="0"/>
        <v>1000000</v>
      </c>
      <c r="W14" s="2">
        <f t="shared" si="0"/>
        <v>1000000</v>
      </c>
      <c r="X14" s="2"/>
      <c r="Y14" s="2"/>
      <c r="Z14" s="2"/>
      <c r="AA14" s="2"/>
      <c r="AB14" s="2"/>
    </row>
    <row r="15" spans="1:28" x14ac:dyDescent="0.3">
      <c r="A15" s="3" t="s"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4" t="s">
        <v>4</v>
      </c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3">
      <c r="A17" s="4" t="s">
        <v>5</v>
      </c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3">
      <c r="A18" s="3" t="s">
        <v>6</v>
      </c>
      <c r="B18" s="2">
        <f>$B$5*($B$8*(1+$B$8)^22)/((1+$B$8)^22-1)</f>
        <v>76295.577717224456</v>
      </c>
      <c r="C18" s="2">
        <f t="shared" ref="C18:W18" si="1">$B$5*($B$8*(1+$B$8)^22)/((1+$B$8)^22-1)</f>
        <v>76295.577717224456</v>
      </c>
      <c r="D18" s="2">
        <f t="shared" si="1"/>
        <v>76295.577717224456</v>
      </c>
      <c r="E18" s="2">
        <f t="shared" si="1"/>
        <v>76295.577717224456</v>
      </c>
      <c r="F18" s="2">
        <f t="shared" si="1"/>
        <v>76295.577717224456</v>
      </c>
      <c r="G18" s="2">
        <f t="shared" si="1"/>
        <v>76295.577717224456</v>
      </c>
      <c r="H18" s="2">
        <f t="shared" si="1"/>
        <v>76295.577717224456</v>
      </c>
      <c r="I18" s="2">
        <f t="shared" si="1"/>
        <v>76295.577717224456</v>
      </c>
      <c r="J18" s="2">
        <f t="shared" si="1"/>
        <v>76295.577717224456</v>
      </c>
      <c r="K18" s="2">
        <f t="shared" si="1"/>
        <v>76295.577717224456</v>
      </c>
      <c r="L18" s="2">
        <f t="shared" si="1"/>
        <v>76295.577717224456</v>
      </c>
      <c r="M18" s="2">
        <f t="shared" si="1"/>
        <v>76295.577717224456</v>
      </c>
      <c r="N18" s="2">
        <f t="shared" si="1"/>
        <v>76295.577717224456</v>
      </c>
      <c r="O18" s="2">
        <f t="shared" si="1"/>
        <v>76295.577717224456</v>
      </c>
      <c r="P18" s="2">
        <f t="shared" si="1"/>
        <v>76295.577717224456</v>
      </c>
      <c r="Q18" s="2">
        <f t="shared" si="1"/>
        <v>76295.577717224456</v>
      </c>
      <c r="R18" s="2">
        <f t="shared" si="1"/>
        <v>76295.577717224456</v>
      </c>
      <c r="S18" s="2">
        <f t="shared" si="1"/>
        <v>76295.577717224456</v>
      </c>
      <c r="T18" s="2">
        <f t="shared" si="1"/>
        <v>76295.577717224456</v>
      </c>
      <c r="U18" s="2">
        <f t="shared" si="1"/>
        <v>76295.577717224456</v>
      </c>
      <c r="V18" s="2">
        <f t="shared" si="1"/>
        <v>76295.577717224456</v>
      </c>
      <c r="W18" s="2">
        <f t="shared" si="1"/>
        <v>76295.577717224456</v>
      </c>
      <c r="X18" s="2"/>
      <c r="Y18" s="2"/>
      <c r="Z18" s="2"/>
      <c r="AA18" s="2"/>
      <c r="AB18" s="2"/>
    </row>
    <row r="19" spans="1:28" x14ac:dyDescent="0.3">
      <c r="A19" s="3" t="s">
        <v>7</v>
      </c>
      <c r="B19" s="2">
        <f>$B$6</f>
        <v>29400</v>
      </c>
      <c r="C19" s="2">
        <f t="shared" ref="C19:W19" si="2">$B$6</f>
        <v>29400</v>
      </c>
      <c r="D19" s="2">
        <f t="shared" si="2"/>
        <v>29400</v>
      </c>
      <c r="E19" s="2">
        <f t="shared" si="2"/>
        <v>29400</v>
      </c>
      <c r="F19" s="2">
        <f t="shared" si="2"/>
        <v>29400</v>
      </c>
      <c r="G19" s="2">
        <f t="shared" si="2"/>
        <v>29400</v>
      </c>
      <c r="H19" s="2">
        <f t="shared" si="2"/>
        <v>29400</v>
      </c>
      <c r="I19" s="2">
        <f t="shared" si="2"/>
        <v>29400</v>
      </c>
      <c r="J19" s="2">
        <f t="shared" si="2"/>
        <v>29400</v>
      </c>
      <c r="K19" s="2">
        <f t="shared" si="2"/>
        <v>29400</v>
      </c>
      <c r="L19" s="2">
        <f t="shared" si="2"/>
        <v>29400</v>
      </c>
      <c r="M19" s="2">
        <f t="shared" si="2"/>
        <v>29400</v>
      </c>
      <c r="N19" s="2">
        <f t="shared" si="2"/>
        <v>29400</v>
      </c>
      <c r="O19" s="2">
        <f t="shared" si="2"/>
        <v>29400</v>
      </c>
      <c r="P19" s="2">
        <f t="shared" si="2"/>
        <v>29400</v>
      </c>
      <c r="Q19" s="2">
        <f t="shared" si="2"/>
        <v>29400</v>
      </c>
      <c r="R19" s="2">
        <f t="shared" si="2"/>
        <v>29400</v>
      </c>
      <c r="S19" s="2">
        <f t="shared" si="2"/>
        <v>29400</v>
      </c>
      <c r="T19" s="2">
        <f t="shared" si="2"/>
        <v>29400</v>
      </c>
      <c r="U19" s="2">
        <f t="shared" si="2"/>
        <v>29400</v>
      </c>
      <c r="V19" s="2">
        <f t="shared" si="2"/>
        <v>29400</v>
      </c>
      <c r="W19" s="2">
        <f t="shared" si="2"/>
        <v>29400</v>
      </c>
      <c r="X19" s="2"/>
      <c r="Y19" s="2"/>
      <c r="Z19" s="2"/>
      <c r="AA19" s="2"/>
      <c r="AB19" s="2"/>
    </row>
    <row r="20" spans="1:28" x14ac:dyDescent="0.3">
      <c r="A20" s="3" t="s">
        <v>8</v>
      </c>
      <c r="B20" s="2">
        <f>$B$9*(B14+B15)</f>
        <v>10000</v>
      </c>
      <c r="C20" s="2">
        <f t="shared" ref="C20:W20" si="3">$B$9*(C14+C15)</f>
        <v>10000</v>
      </c>
      <c r="D20" s="2">
        <f t="shared" si="3"/>
        <v>10000</v>
      </c>
      <c r="E20" s="2">
        <f t="shared" si="3"/>
        <v>10000</v>
      </c>
      <c r="F20" s="2">
        <f t="shared" si="3"/>
        <v>10000</v>
      </c>
      <c r="G20" s="2">
        <f t="shared" si="3"/>
        <v>10000</v>
      </c>
      <c r="H20" s="2">
        <f t="shared" si="3"/>
        <v>10000</v>
      </c>
      <c r="I20" s="2">
        <f t="shared" si="3"/>
        <v>10000</v>
      </c>
      <c r="J20" s="2">
        <f t="shared" si="3"/>
        <v>10000</v>
      </c>
      <c r="K20" s="2">
        <f t="shared" si="3"/>
        <v>10000</v>
      </c>
      <c r="L20" s="2">
        <f t="shared" si="3"/>
        <v>10000</v>
      </c>
      <c r="M20" s="2">
        <f t="shared" si="3"/>
        <v>10000</v>
      </c>
      <c r="N20" s="2">
        <f t="shared" si="3"/>
        <v>10000</v>
      </c>
      <c r="O20" s="2">
        <f t="shared" si="3"/>
        <v>10000</v>
      </c>
      <c r="P20" s="2">
        <f t="shared" si="3"/>
        <v>10000</v>
      </c>
      <c r="Q20" s="2">
        <f t="shared" si="3"/>
        <v>10000</v>
      </c>
      <c r="R20" s="2">
        <f t="shared" si="3"/>
        <v>10000</v>
      </c>
      <c r="S20" s="2">
        <f t="shared" si="3"/>
        <v>10000</v>
      </c>
      <c r="T20" s="2">
        <f t="shared" si="3"/>
        <v>10000</v>
      </c>
      <c r="U20" s="2">
        <f t="shared" si="3"/>
        <v>10000</v>
      </c>
      <c r="V20" s="2">
        <f t="shared" si="3"/>
        <v>10000</v>
      </c>
      <c r="W20" s="2">
        <f t="shared" si="3"/>
        <v>10000</v>
      </c>
      <c r="X20" s="2"/>
      <c r="Y20" s="2"/>
      <c r="Z20" s="2"/>
      <c r="AA20" s="2"/>
      <c r="AB20" s="2"/>
    </row>
    <row r="21" spans="1:28" x14ac:dyDescent="0.3">
      <c r="A21" s="3" t="s">
        <v>9</v>
      </c>
      <c r="B21" s="2">
        <f t="shared" ref="B21:W21" si="4">SUM(B18:B20)</f>
        <v>115695.57771722446</v>
      </c>
      <c r="C21" s="2">
        <f t="shared" si="4"/>
        <v>115695.57771722446</v>
      </c>
      <c r="D21" s="2">
        <f t="shared" si="4"/>
        <v>115695.57771722446</v>
      </c>
      <c r="E21" s="2">
        <f t="shared" si="4"/>
        <v>115695.57771722446</v>
      </c>
      <c r="F21" s="2">
        <f t="shared" si="4"/>
        <v>115695.57771722446</v>
      </c>
      <c r="G21" s="2">
        <f t="shared" si="4"/>
        <v>115695.57771722446</v>
      </c>
      <c r="H21" s="2">
        <f t="shared" si="4"/>
        <v>115695.57771722446</v>
      </c>
      <c r="I21" s="2">
        <f t="shared" si="4"/>
        <v>115695.57771722446</v>
      </c>
      <c r="J21" s="2">
        <f t="shared" si="4"/>
        <v>115695.57771722446</v>
      </c>
      <c r="K21" s="2">
        <f t="shared" si="4"/>
        <v>115695.57771722446</v>
      </c>
      <c r="L21" s="2">
        <f t="shared" si="4"/>
        <v>115695.57771722446</v>
      </c>
      <c r="M21" s="2">
        <f t="shared" si="4"/>
        <v>115695.57771722446</v>
      </c>
      <c r="N21" s="2">
        <f t="shared" si="4"/>
        <v>115695.57771722446</v>
      </c>
      <c r="O21" s="2">
        <f t="shared" si="4"/>
        <v>115695.57771722446</v>
      </c>
      <c r="P21" s="2">
        <f t="shared" si="4"/>
        <v>115695.57771722446</v>
      </c>
      <c r="Q21" s="2">
        <f t="shared" si="4"/>
        <v>115695.57771722446</v>
      </c>
      <c r="R21" s="2">
        <f t="shared" si="4"/>
        <v>115695.57771722446</v>
      </c>
      <c r="S21" s="2">
        <f t="shared" si="4"/>
        <v>115695.57771722446</v>
      </c>
      <c r="T21" s="2">
        <f t="shared" si="4"/>
        <v>115695.57771722446</v>
      </c>
      <c r="U21" s="2">
        <f t="shared" si="4"/>
        <v>115695.57771722446</v>
      </c>
      <c r="V21" s="2">
        <f t="shared" si="4"/>
        <v>115695.57771722446</v>
      </c>
      <c r="W21" s="2">
        <f t="shared" si="4"/>
        <v>115695.57771722446</v>
      </c>
      <c r="X21" s="2"/>
      <c r="Y21" s="2"/>
      <c r="Z21" s="2"/>
      <c r="AA21" s="2"/>
      <c r="AB21" s="2"/>
    </row>
    <row r="22" spans="1:28" x14ac:dyDescent="0.3">
      <c r="A22" s="4" t="s">
        <v>10</v>
      </c>
      <c r="B22" s="5">
        <v>3709</v>
      </c>
      <c r="C22" s="5">
        <v>3709</v>
      </c>
      <c r="D22" s="5">
        <v>3709</v>
      </c>
      <c r="E22" s="5">
        <v>3709</v>
      </c>
      <c r="F22" s="5">
        <v>3709</v>
      </c>
      <c r="G22" s="5">
        <v>3709</v>
      </c>
      <c r="H22" s="5">
        <v>3709</v>
      </c>
      <c r="I22" s="5">
        <v>3709</v>
      </c>
      <c r="J22" s="5">
        <v>3709</v>
      </c>
      <c r="K22" s="5">
        <v>3709</v>
      </c>
      <c r="L22" s="5">
        <v>3709</v>
      </c>
      <c r="M22" s="5">
        <v>3709</v>
      </c>
      <c r="N22" s="5">
        <v>3709</v>
      </c>
      <c r="O22" s="5">
        <v>3709</v>
      </c>
      <c r="P22" s="5">
        <v>3709</v>
      </c>
      <c r="Q22" s="5">
        <v>3709</v>
      </c>
      <c r="R22" s="5">
        <v>3709</v>
      </c>
      <c r="S22" s="5">
        <v>3709</v>
      </c>
      <c r="T22" s="5">
        <v>3709</v>
      </c>
      <c r="U22" s="5">
        <v>3709</v>
      </c>
      <c r="V22" s="5">
        <v>3709</v>
      </c>
      <c r="W22" s="5">
        <v>3709</v>
      </c>
      <c r="X22" s="2"/>
      <c r="Y22" s="2"/>
      <c r="Z22" s="2"/>
      <c r="AA22" s="2"/>
      <c r="AB22" s="2"/>
    </row>
    <row r="23" spans="1:28" x14ac:dyDescent="0.3">
      <c r="A23" s="4" t="s">
        <v>11</v>
      </c>
      <c r="B23" s="5">
        <v>15750</v>
      </c>
      <c r="C23" s="5">
        <v>15750</v>
      </c>
      <c r="D23" s="5">
        <v>15750</v>
      </c>
      <c r="E23" s="5">
        <v>15750</v>
      </c>
      <c r="F23" s="5">
        <v>15750</v>
      </c>
      <c r="G23" s="5">
        <v>15750</v>
      </c>
      <c r="H23" s="5">
        <v>15750</v>
      </c>
      <c r="I23" s="5">
        <v>15750</v>
      </c>
      <c r="J23" s="5">
        <v>15750</v>
      </c>
      <c r="K23" s="5">
        <v>15750</v>
      </c>
      <c r="L23" s="5">
        <v>15750</v>
      </c>
      <c r="M23" s="5">
        <v>15750</v>
      </c>
      <c r="N23" s="5">
        <v>15750</v>
      </c>
      <c r="O23" s="5">
        <v>15750</v>
      </c>
      <c r="P23" s="5">
        <v>15750</v>
      </c>
      <c r="Q23" s="5">
        <v>15750</v>
      </c>
      <c r="R23" s="5">
        <v>15750</v>
      </c>
      <c r="S23" s="5">
        <v>15750</v>
      </c>
      <c r="T23" s="5">
        <v>15750</v>
      </c>
      <c r="U23" s="5">
        <v>15750</v>
      </c>
      <c r="V23" s="5">
        <v>15750</v>
      </c>
      <c r="W23" s="5">
        <v>15750</v>
      </c>
      <c r="X23" s="2"/>
      <c r="Y23" s="2"/>
      <c r="Z23" s="2"/>
      <c r="AA23" s="2"/>
      <c r="AB23" s="2"/>
    </row>
    <row r="24" spans="1:28" x14ac:dyDescent="0.3">
      <c r="A24" s="4" t="s">
        <v>12</v>
      </c>
      <c r="B24" s="5">
        <v>2046</v>
      </c>
      <c r="C24" s="5">
        <v>2046</v>
      </c>
      <c r="D24" s="5">
        <v>2046</v>
      </c>
      <c r="E24" s="5">
        <v>2046</v>
      </c>
      <c r="F24" s="5">
        <v>2046</v>
      </c>
      <c r="G24" s="5">
        <v>2046</v>
      </c>
      <c r="H24" s="5">
        <v>2046</v>
      </c>
      <c r="I24" s="5">
        <v>2046</v>
      </c>
      <c r="J24" s="5">
        <v>2046</v>
      </c>
      <c r="K24" s="5">
        <v>2046</v>
      </c>
      <c r="L24" s="5">
        <v>2046</v>
      </c>
      <c r="M24" s="5">
        <v>2046</v>
      </c>
      <c r="N24" s="5">
        <v>2046</v>
      </c>
      <c r="O24" s="5">
        <v>2046</v>
      </c>
      <c r="P24" s="5">
        <v>2046</v>
      </c>
      <c r="Q24" s="5">
        <v>2046</v>
      </c>
      <c r="R24" s="5">
        <v>2046</v>
      </c>
      <c r="S24" s="5">
        <v>2046</v>
      </c>
      <c r="T24" s="5">
        <v>2046</v>
      </c>
      <c r="U24" s="5">
        <v>2046</v>
      </c>
      <c r="V24" s="5">
        <v>2046</v>
      </c>
      <c r="W24" s="5">
        <v>2046</v>
      </c>
      <c r="X24" s="2"/>
      <c r="Y24" s="2"/>
      <c r="Z24" s="2"/>
      <c r="AA24" s="2"/>
      <c r="AB24" s="2"/>
    </row>
    <row r="25" spans="1:28" x14ac:dyDescent="0.3">
      <c r="A25" s="3" t="s">
        <v>13</v>
      </c>
      <c r="B25" s="2">
        <f>B15-B16-B17+B21-B22-B23-B24</f>
        <v>94190.577717224456</v>
      </c>
      <c r="C25" s="2">
        <f t="shared" ref="C25:W25" si="5">C15-C16-C17+C21-C22-C23-C24</f>
        <v>94190.577717224456</v>
      </c>
      <c r="D25" s="2">
        <f t="shared" si="5"/>
        <v>94190.577717224456</v>
      </c>
      <c r="E25" s="2">
        <f t="shared" si="5"/>
        <v>94190.577717224456</v>
      </c>
      <c r="F25" s="2">
        <f t="shared" si="5"/>
        <v>94190.577717224456</v>
      </c>
      <c r="G25" s="2">
        <f t="shared" si="5"/>
        <v>94190.577717224456</v>
      </c>
      <c r="H25" s="2">
        <f t="shared" si="5"/>
        <v>94190.577717224456</v>
      </c>
      <c r="I25" s="2">
        <f t="shared" si="5"/>
        <v>94190.577717224456</v>
      </c>
      <c r="J25" s="2">
        <f t="shared" si="5"/>
        <v>94190.577717224456</v>
      </c>
      <c r="K25" s="2">
        <f t="shared" si="5"/>
        <v>94190.577717224456</v>
      </c>
      <c r="L25" s="2">
        <f t="shared" si="5"/>
        <v>94190.577717224456</v>
      </c>
      <c r="M25" s="2">
        <f t="shared" si="5"/>
        <v>94190.577717224456</v>
      </c>
      <c r="N25" s="2">
        <f t="shared" si="5"/>
        <v>94190.577717224456</v>
      </c>
      <c r="O25" s="2">
        <f t="shared" si="5"/>
        <v>94190.577717224456</v>
      </c>
      <c r="P25" s="2">
        <f t="shared" si="5"/>
        <v>94190.577717224456</v>
      </c>
      <c r="Q25" s="2">
        <f t="shared" si="5"/>
        <v>94190.577717224456</v>
      </c>
      <c r="R25" s="2">
        <f t="shared" si="5"/>
        <v>94190.577717224456</v>
      </c>
      <c r="S25" s="2">
        <f t="shared" si="5"/>
        <v>94190.577717224456</v>
      </c>
      <c r="T25" s="2">
        <f t="shared" si="5"/>
        <v>94190.577717224456</v>
      </c>
      <c r="U25" s="2">
        <f t="shared" si="5"/>
        <v>94190.577717224456</v>
      </c>
      <c r="V25" s="2">
        <f t="shared" si="5"/>
        <v>94190.577717224456</v>
      </c>
      <c r="W25" s="2">
        <f t="shared" si="5"/>
        <v>94190.577717224456</v>
      </c>
      <c r="X25" s="2"/>
      <c r="Y25" s="2"/>
      <c r="Z25" s="2"/>
      <c r="AA25" s="2"/>
      <c r="AB25" s="2"/>
    </row>
    <row r="26" spans="1:28" x14ac:dyDescent="0.3">
      <c r="A26" s="3" t="s">
        <v>14</v>
      </c>
      <c r="B26" s="2">
        <f>B25</f>
        <v>94190.577717224456</v>
      </c>
      <c r="C26" s="2">
        <f t="shared" ref="C26:W26" si="6">C25</f>
        <v>94190.577717224456</v>
      </c>
      <c r="D26" s="2">
        <f t="shared" si="6"/>
        <v>94190.577717224456</v>
      </c>
      <c r="E26" s="2">
        <f t="shared" si="6"/>
        <v>94190.577717224456</v>
      </c>
      <c r="F26" s="2">
        <f t="shared" si="6"/>
        <v>94190.577717224456</v>
      </c>
      <c r="G26" s="2">
        <f t="shared" si="6"/>
        <v>94190.577717224456</v>
      </c>
      <c r="H26" s="2">
        <f t="shared" si="6"/>
        <v>94190.577717224456</v>
      </c>
      <c r="I26" s="2">
        <f t="shared" si="6"/>
        <v>94190.577717224456</v>
      </c>
      <c r="J26" s="2">
        <f t="shared" si="6"/>
        <v>94190.577717224456</v>
      </c>
      <c r="K26" s="2">
        <f t="shared" si="6"/>
        <v>94190.577717224456</v>
      </c>
      <c r="L26" s="2">
        <f t="shared" si="6"/>
        <v>94190.577717224456</v>
      </c>
      <c r="M26" s="2">
        <f t="shared" si="6"/>
        <v>94190.577717224456</v>
      </c>
      <c r="N26" s="2">
        <f t="shared" si="6"/>
        <v>94190.577717224456</v>
      </c>
      <c r="O26" s="2">
        <f t="shared" si="6"/>
        <v>94190.577717224456</v>
      </c>
      <c r="P26" s="2">
        <f t="shared" si="6"/>
        <v>94190.577717224456</v>
      </c>
      <c r="Q26" s="2">
        <f t="shared" si="6"/>
        <v>94190.577717224456</v>
      </c>
      <c r="R26" s="2">
        <f t="shared" si="6"/>
        <v>94190.577717224456</v>
      </c>
      <c r="S26" s="2">
        <f t="shared" si="6"/>
        <v>94190.577717224456</v>
      </c>
      <c r="T26" s="2">
        <f t="shared" si="6"/>
        <v>94190.577717224456</v>
      </c>
      <c r="U26" s="2">
        <f t="shared" si="6"/>
        <v>94190.577717224456</v>
      </c>
      <c r="V26" s="2">
        <f t="shared" si="6"/>
        <v>94190.577717224456</v>
      </c>
      <c r="W26" s="2">
        <f t="shared" si="6"/>
        <v>94190.577717224456</v>
      </c>
      <c r="X26" s="2"/>
      <c r="Y26" s="2"/>
      <c r="Z26" s="2"/>
      <c r="AA26" s="2"/>
      <c r="AB26" s="2"/>
    </row>
    <row r="27" spans="1:28" x14ac:dyDescent="0.3">
      <c r="A27" s="3" t="s">
        <v>15</v>
      </c>
      <c r="B27" s="2">
        <f>B25-B26</f>
        <v>0</v>
      </c>
      <c r="C27" s="2">
        <f t="shared" ref="C27:W27" si="7">C25-C26</f>
        <v>0</v>
      </c>
      <c r="D27" s="2">
        <f t="shared" si="7"/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  <c r="R27" s="2">
        <f t="shared" si="7"/>
        <v>0</v>
      </c>
      <c r="S27" s="2">
        <f t="shared" si="7"/>
        <v>0</v>
      </c>
      <c r="T27" s="2">
        <f t="shared" si="7"/>
        <v>0</v>
      </c>
      <c r="U27" s="2">
        <f t="shared" si="7"/>
        <v>0</v>
      </c>
      <c r="V27" s="2">
        <f t="shared" si="7"/>
        <v>0</v>
      </c>
      <c r="W27" s="2">
        <f t="shared" si="7"/>
        <v>0</v>
      </c>
      <c r="X27" s="2"/>
      <c r="Y27" s="2"/>
      <c r="Z27" s="2"/>
      <c r="AA27" s="2"/>
      <c r="AB27" s="2"/>
    </row>
    <row r="28" spans="1:28" x14ac:dyDescent="0.3">
      <c r="A28" s="3" t="s">
        <v>16</v>
      </c>
      <c r="B28" s="2">
        <f>B14+B27</f>
        <v>1000000</v>
      </c>
      <c r="C28" s="2">
        <f t="shared" ref="C28:W28" si="8">C14+C27</f>
        <v>1000000</v>
      </c>
      <c r="D28" s="2">
        <f t="shared" si="8"/>
        <v>1000000</v>
      </c>
      <c r="E28" s="2">
        <f t="shared" si="8"/>
        <v>1000000</v>
      </c>
      <c r="F28" s="2">
        <f t="shared" si="8"/>
        <v>1000000</v>
      </c>
      <c r="G28" s="2">
        <f t="shared" si="8"/>
        <v>1000000</v>
      </c>
      <c r="H28" s="2">
        <f t="shared" si="8"/>
        <v>1000000</v>
      </c>
      <c r="I28" s="2">
        <f t="shared" si="8"/>
        <v>1000000</v>
      </c>
      <c r="J28" s="2">
        <f t="shared" si="8"/>
        <v>1000000</v>
      </c>
      <c r="K28" s="2">
        <f t="shared" si="8"/>
        <v>1000000</v>
      </c>
      <c r="L28" s="2">
        <f t="shared" si="8"/>
        <v>1000000</v>
      </c>
      <c r="M28" s="2">
        <f t="shared" si="8"/>
        <v>1000000</v>
      </c>
      <c r="N28" s="2">
        <f t="shared" si="8"/>
        <v>1000000</v>
      </c>
      <c r="O28" s="2">
        <f t="shared" si="8"/>
        <v>1000000</v>
      </c>
      <c r="P28" s="2">
        <f t="shared" si="8"/>
        <v>1000000</v>
      </c>
      <c r="Q28" s="2">
        <f t="shared" si="8"/>
        <v>1000000</v>
      </c>
      <c r="R28" s="2">
        <f t="shared" si="8"/>
        <v>1000000</v>
      </c>
      <c r="S28" s="2">
        <f t="shared" si="8"/>
        <v>1000000</v>
      </c>
      <c r="T28" s="2">
        <f t="shared" si="8"/>
        <v>1000000</v>
      </c>
      <c r="U28" s="2">
        <f t="shared" si="8"/>
        <v>1000000</v>
      </c>
      <c r="V28" s="2">
        <f t="shared" si="8"/>
        <v>1000000</v>
      </c>
      <c r="W28" s="2">
        <f t="shared" si="8"/>
        <v>1000000</v>
      </c>
      <c r="X28" s="2"/>
      <c r="Y28" s="2"/>
      <c r="Z28" s="2"/>
      <c r="AA28" s="2"/>
      <c r="AB28" s="2"/>
    </row>
    <row r="29" spans="1:28" x14ac:dyDescent="0.3">
      <c r="A29" s="2" t="s">
        <v>17</v>
      </c>
      <c r="B29" s="2">
        <f>B16+B22</f>
        <v>3709</v>
      </c>
      <c r="C29" s="2">
        <f t="shared" ref="C29:W29" si="9">C16+C22</f>
        <v>3709</v>
      </c>
      <c r="D29" s="2">
        <f t="shared" si="9"/>
        <v>3709</v>
      </c>
      <c r="E29" s="2">
        <f t="shared" si="9"/>
        <v>3709</v>
      </c>
      <c r="F29" s="2">
        <f t="shared" si="9"/>
        <v>3709</v>
      </c>
      <c r="G29" s="2">
        <f t="shared" si="9"/>
        <v>3709</v>
      </c>
      <c r="H29" s="2">
        <f t="shared" si="9"/>
        <v>3709</v>
      </c>
      <c r="I29" s="2">
        <f t="shared" si="9"/>
        <v>3709</v>
      </c>
      <c r="J29" s="2">
        <f t="shared" si="9"/>
        <v>3709</v>
      </c>
      <c r="K29" s="2">
        <f t="shared" si="9"/>
        <v>3709</v>
      </c>
      <c r="L29" s="2">
        <f t="shared" si="9"/>
        <v>3709</v>
      </c>
      <c r="M29" s="2">
        <f t="shared" si="9"/>
        <v>3709</v>
      </c>
      <c r="N29" s="2">
        <f t="shared" si="9"/>
        <v>3709</v>
      </c>
      <c r="O29" s="2">
        <f t="shared" si="9"/>
        <v>3709</v>
      </c>
      <c r="P29" s="2">
        <f t="shared" si="9"/>
        <v>3709</v>
      </c>
      <c r="Q29" s="2">
        <f t="shared" si="9"/>
        <v>3709</v>
      </c>
      <c r="R29" s="2">
        <f t="shared" si="9"/>
        <v>3709</v>
      </c>
      <c r="S29" s="2">
        <f t="shared" si="9"/>
        <v>3709</v>
      </c>
      <c r="T29" s="2">
        <f t="shared" si="9"/>
        <v>3709</v>
      </c>
      <c r="U29" s="2">
        <f t="shared" si="9"/>
        <v>3709</v>
      </c>
      <c r="V29" s="2">
        <f t="shared" si="9"/>
        <v>3709</v>
      </c>
      <c r="W29" s="2">
        <f t="shared" si="9"/>
        <v>3709</v>
      </c>
      <c r="X29" s="2"/>
      <c r="Y29" s="2"/>
      <c r="Z29" s="2"/>
      <c r="AA29" s="2"/>
      <c r="AB29" s="2"/>
    </row>
    <row r="30" spans="1:28" x14ac:dyDescent="0.3">
      <c r="A30" s="2" t="s">
        <v>18</v>
      </c>
      <c r="B30" s="2">
        <f>B17+B23+B24</f>
        <v>17796</v>
      </c>
      <c r="C30" s="2">
        <f t="shared" ref="C30:W30" si="10">C17+C23+C24</f>
        <v>17796</v>
      </c>
      <c r="D30" s="2">
        <f t="shared" si="10"/>
        <v>17796</v>
      </c>
      <c r="E30" s="2">
        <f t="shared" si="10"/>
        <v>17796</v>
      </c>
      <c r="F30" s="2">
        <f t="shared" si="10"/>
        <v>17796</v>
      </c>
      <c r="G30" s="2">
        <f t="shared" si="10"/>
        <v>17796</v>
      </c>
      <c r="H30" s="2">
        <f t="shared" si="10"/>
        <v>17796</v>
      </c>
      <c r="I30" s="2">
        <f t="shared" si="10"/>
        <v>17796</v>
      </c>
      <c r="J30" s="2">
        <f t="shared" si="10"/>
        <v>17796</v>
      </c>
      <c r="K30" s="2">
        <f t="shared" si="10"/>
        <v>17796</v>
      </c>
      <c r="L30" s="2">
        <f t="shared" si="10"/>
        <v>17796</v>
      </c>
      <c r="M30" s="2">
        <f t="shared" si="10"/>
        <v>17796</v>
      </c>
      <c r="N30" s="2">
        <f t="shared" si="10"/>
        <v>17796</v>
      </c>
      <c r="O30" s="2">
        <f t="shared" si="10"/>
        <v>17796</v>
      </c>
      <c r="P30" s="2">
        <f t="shared" si="10"/>
        <v>17796</v>
      </c>
      <c r="Q30" s="2">
        <f t="shared" si="10"/>
        <v>17796</v>
      </c>
      <c r="R30" s="2">
        <f t="shared" si="10"/>
        <v>17796</v>
      </c>
      <c r="S30" s="2">
        <f t="shared" si="10"/>
        <v>17796</v>
      </c>
      <c r="T30" s="2">
        <f t="shared" si="10"/>
        <v>17796</v>
      </c>
      <c r="U30" s="2">
        <f t="shared" si="10"/>
        <v>17796</v>
      </c>
      <c r="V30" s="2">
        <f t="shared" si="10"/>
        <v>17796</v>
      </c>
      <c r="W30" s="2">
        <f t="shared" si="10"/>
        <v>17796</v>
      </c>
      <c r="X30" s="2"/>
      <c r="Y30" s="2"/>
      <c r="Z30" s="2"/>
      <c r="AA30" s="2"/>
      <c r="AB30" s="2"/>
    </row>
    <row r="31" spans="1:28" x14ac:dyDescent="0.3">
      <c r="A31" s="2" t="s">
        <v>19</v>
      </c>
      <c r="B31" s="2">
        <f>B29+B30</f>
        <v>21505</v>
      </c>
      <c r="C31" s="2">
        <f t="shared" ref="C31:W31" si="11">C29+C30</f>
        <v>21505</v>
      </c>
      <c r="D31" s="2">
        <f t="shared" si="11"/>
        <v>21505</v>
      </c>
      <c r="E31" s="2">
        <f t="shared" si="11"/>
        <v>21505</v>
      </c>
      <c r="F31" s="2">
        <f t="shared" si="11"/>
        <v>21505</v>
      </c>
      <c r="G31" s="2">
        <f t="shared" si="11"/>
        <v>21505</v>
      </c>
      <c r="H31" s="2">
        <f t="shared" si="11"/>
        <v>21505</v>
      </c>
      <c r="I31" s="2">
        <f t="shared" si="11"/>
        <v>21505</v>
      </c>
      <c r="J31" s="2">
        <f t="shared" si="11"/>
        <v>21505</v>
      </c>
      <c r="K31" s="2">
        <f t="shared" si="11"/>
        <v>21505</v>
      </c>
      <c r="L31" s="2">
        <f t="shared" si="11"/>
        <v>21505</v>
      </c>
      <c r="M31" s="2">
        <f t="shared" si="11"/>
        <v>21505</v>
      </c>
      <c r="N31" s="2">
        <f t="shared" si="11"/>
        <v>21505</v>
      </c>
      <c r="O31" s="2">
        <f t="shared" si="11"/>
        <v>21505</v>
      </c>
      <c r="P31" s="2">
        <f t="shared" si="11"/>
        <v>21505</v>
      </c>
      <c r="Q31" s="2">
        <f t="shared" si="11"/>
        <v>21505</v>
      </c>
      <c r="R31" s="2">
        <f t="shared" si="11"/>
        <v>21505</v>
      </c>
      <c r="S31" s="2">
        <f t="shared" si="11"/>
        <v>21505</v>
      </c>
      <c r="T31" s="2">
        <f t="shared" si="11"/>
        <v>21505</v>
      </c>
      <c r="U31" s="2">
        <f t="shared" si="11"/>
        <v>21505</v>
      </c>
      <c r="V31" s="2">
        <f t="shared" si="11"/>
        <v>21505</v>
      </c>
      <c r="W31" s="2">
        <f t="shared" si="11"/>
        <v>21505</v>
      </c>
      <c r="X31" s="2"/>
    </row>
    <row r="33" spans="1:24" x14ac:dyDescent="0.3">
      <c r="A33" s="1" t="s">
        <v>29</v>
      </c>
    </row>
    <row r="34" spans="1:24" x14ac:dyDescent="0.3">
      <c r="A34" s="3" t="s">
        <v>1</v>
      </c>
      <c r="B34" s="3">
        <v>65</v>
      </c>
      <c r="C34" s="3">
        <v>66</v>
      </c>
      <c r="D34" s="3">
        <v>67</v>
      </c>
      <c r="E34" s="3">
        <v>68</v>
      </c>
      <c r="F34" s="3">
        <v>69</v>
      </c>
      <c r="G34" s="3">
        <v>70</v>
      </c>
      <c r="H34" s="3">
        <v>71</v>
      </c>
      <c r="I34" s="3">
        <v>72</v>
      </c>
      <c r="J34" s="3">
        <v>73</v>
      </c>
      <c r="K34" s="3">
        <v>74</v>
      </c>
      <c r="L34" s="3">
        <v>75</v>
      </c>
      <c r="M34" s="3">
        <v>76</v>
      </c>
      <c r="N34" s="3">
        <v>77</v>
      </c>
      <c r="O34" s="3">
        <v>78</v>
      </c>
      <c r="P34" s="3">
        <v>79</v>
      </c>
      <c r="Q34" s="3">
        <v>80</v>
      </c>
      <c r="R34" s="3">
        <v>81</v>
      </c>
      <c r="S34" s="3">
        <v>82</v>
      </c>
      <c r="T34" s="3">
        <v>83</v>
      </c>
      <c r="U34" s="3">
        <v>84</v>
      </c>
      <c r="V34" s="3">
        <v>85</v>
      </c>
      <c r="W34" s="3">
        <v>86</v>
      </c>
    </row>
    <row r="35" spans="1:24" x14ac:dyDescent="0.3">
      <c r="A35" s="3" t="s">
        <v>2</v>
      </c>
      <c r="B35" s="2">
        <f>$B$7</f>
        <v>1000000</v>
      </c>
      <c r="C35" s="2">
        <f>B49</f>
        <v>2246844.4222827759</v>
      </c>
      <c r="D35" s="2">
        <f t="shared" ref="D35:W35" si="12">C49</f>
        <v>2192988.2887883792</v>
      </c>
      <c r="E35" s="2">
        <f t="shared" si="12"/>
        <v>2138932.5939590386</v>
      </c>
      <c r="F35" s="2">
        <f t="shared" si="12"/>
        <v>2084663.3421814046</v>
      </c>
      <c r="G35" s="2">
        <f t="shared" si="12"/>
        <v>2030191.3978859943</v>
      </c>
      <c r="H35" s="2">
        <f t="shared" si="12"/>
        <v>1975497.7341476297</v>
      </c>
      <c r="I35" s="2">
        <f t="shared" si="12"/>
        <v>1920581.1337718815</v>
      </c>
      <c r="J35" s="2">
        <f t="shared" si="12"/>
        <v>1865445.3673923758</v>
      </c>
      <c r="K35" s="2">
        <f t="shared" si="12"/>
        <v>1810077.2433490751</v>
      </c>
      <c r="L35" s="2">
        <f t="shared" si="12"/>
        <v>1754486.4380653414</v>
      </c>
      <c r="M35" s="2">
        <f t="shared" si="12"/>
        <v>1698675.7247287703</v>
      </c>
      <c r="N35" s="2">
        <f t="shared" si="12"/>
        <v>1642630.9042588335</v>
      </c>
      <c r="O35" s="2">
        <f t="shared" si="12"/>
        <v>1586360.6355841975</v>
      </c>
      <c r="P35" s="2">
        <f t="shared" si="12"/>
        <v>1529844.6642228151</v>
      </c>
      <c r="Q35" s="2">
        <f t="shared" si="12"/>
        <v>1473092.5331478189</v>
      </c>
      <c r="R35" s="2">
        <f t="shared" si="12"/>
        <v>1416098.8807620725</v>
      </c>
      <c r="S35" s="2">
        <f t="shared" si="12"/>
        <v>1358854.2918524689</v>
      </c>
      <c r="T35" s="2">
        <f t="shared" si="12"/>
        <v>1301371.2570537692</v>
      </c>
      <c r="U35" s="2">
        <f t="shared" si="12"/>
        <v>1243586.3919070824</v>
      </c>
      <c r="V35" s="2">
        <f t="shared" si="12"/>
        <v>1185497.6781089287</v>
      </c>
      <c r="W35" s="2">
        <f t="shared" si="12"/>
        <v>1127086.0771727934</v>
      </c>
    </row>
    <row r="36" spans="1:24" x14ac:dyDescent="0.3">
      <c r="A36" s="3" t="s">
        <v>3</v>
      </c>
      <c r="B36" s="2">
        <f>$B$5</f>
        <v>1500000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3">
      <c r="A37" s="4" t="s">
        <v>4</v>
      </c>
      <c r="B37" s="5">
        <v>34500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3">
      <c r="A38" s="4" t="s">
        <v>5</v>
      </c>
      <c r="B38" s="5">
        <v>171908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3">
      <c r="A39" s="3" t="s">
        <v>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3">
      <c r="A40" s="3" t="s">
        <v>7</v>
      </c>
      <c r="B40" s="2">
        <f>$B$6</f>
        <v>29400</v>
      </c>
      <c r="C40" s="2">
        <f t="shared" ref="C40:W40" si="13">$B$6</f>
        <v>29400</v>
      </c>
      <c r="D40" s="2">
        <f t="shared" si="13"/>
        <v>29400</v>
      </c>
      <c r="E40" s="2">
        <f t="shared" si="13"/>
        <v>29400</v>
      </c>
      <c r="F40" s="2">
        <f t="shared" si="13"/>
        <v>29400</v>
      </c>
      <c r="G40" s="2">
        <f t="shared" si="13"/>
        <v>29400</v>
      </c>
      <c r="H40" s="2">
        <f t="shared" si="13"/>
        <v>29400</v>
      </c>
      <c r="I40" s="2">
        <f t="shared" si="13"/>
        <v>29400</v>
      </c>
      <c r="J40" s="2">
        <f t="shared" si="13"/>
        <v>29400</v>
      </c>
      <c r="K40" s="2">
        <f t="shared" si="13"/>
        <v>29400</v>
      </c>
      <c r="L40" s="2">
        <f t="shared" si="13"/>
        <v>29400</v>
      </c>
      <c r="M40" s="2">
        <f t="shared" si="13"/>
        <v>29400</v>
      </c>
      <c r="N40" s="2">
        <f t="shared" si="13"/>
        <v>29400</v>
      </c>
      <c r="O40" s="2">
        <f t="shared" si="13"/>
        <v>29400</v>
      </c>
      <c r="P40" s="2">
        <f t="shared" si="13"/>
        <v>29400</v>
      </c>
      <c r="Q40" s="2">
        <f t="shared" si="13"/>
        <v>29400</v>
      </c>
      <c r="R40" s="2">
        <f t="shared" si="13"/>
        <v>29400</v>
      </c>
      <c r="S40" s="2">
        <f t="shared" si="13"/>
        <v>29400</v>
      </c>
      <c r="T40" s="2">
        <f t="shared" si="13"/>
        <v>29400</v>
      </c>
      <c r="U40" s="2">
        <f t="shared" si="13"/>
        <v>29400</v>
      </c>
      <c r="V40" s="2">
        <f t="shared" si="13"/>
        <v>29400</v>
      </c>
      <c r="W40" s="2">
        <f t="shared" si="13"/>
        <v>29400</v>
      </c>
    </row>
    <row r="41" spans="1:24" x14ac:dyDescent="0.3">
      <c r="A41" s="3" t="s">
        <v>8</v>
      </c>
      <c r="B41" s="2">
        <f>$B$9*(B35+B36)</f>
        <v>25000</v>
      </c>
      <c r="C41" s="2">
        <f t="shared" ref="C41:W41" si="14">$B$9*(C35+C36)</f>
        <v>22468.444222827758</v>
      </c>
      <c r="D41" s="2">
        <f t="shared" si="14"/>
        <v>21929.882887883792</v>
      </c>
      <c r="E41" s="2">
        <f t="shared" si="14"/>
        <v>21389.325939590388</v>
      </c>
      <c r="F41" s="2">
        <f t="shared" si="14"/>
        <v>20846.633421814047</v>
      </c>
      <c r="G41" s="2">
        <f t="shared" si="14"/>
        <v>20301.913978859942</v>
      </c>
      <c r="H41" s="2">
        <f t="shared" si="14"/>
        <v>19754.977341476297</v>
      </c>
      <c r="I41" s="2">
        <f t="shared" si="14"/>
        <v>19205.811337718817</v>
      </c>
      <c r="J41" s="2">
        <f t="shared" si="14"/>
        <v>18654.453673923759</v>
      </c>
      <c r="K41" s="2">
        <f t="shared" si="14"/>
        <v>18100.772433490751</v>
      </c>
      <c r="L41" s="2">
        <f t="shared" si="14"/>
        <v>17544.864380653416</v>
      </c>
      <c r="M41" s="2">
        <f t="shared" si="14"/>
        <v>16986.757247287704</v>
      </c>
      <c r="N41" s="2">
        <f t="shared" si="14"/>
        <v>16426.309042588335</v>
      </c>
      <c r="O41" s="2">
        <f t="shared" si="14"/>
        <v>15863.606355841976</v>
      </c>
      <c r="P41" s="2">
        <f t="shared" si="14"/>
        <v>15298.446642228151</v>
      </c>
      <c r="Q41" s="2">
        <f t="shared" si="14"/>
        <v>14730.925331478189</v>
      </c>
      <c r="R41" s="2">
        <f t="shared" si="14"/>
        <v>14160.988807620726</v>
      </c>
      <c r="S41" s="2">
        <f t="shared" si="14"/>
        <v>13588.542918524689</v>
      </c>
      <c r="T41" s="2">
        <f t="shared" si="14"/>
        <v>13013.712570537693</v>
      </c>
      <c r="U41" s="2">
        <f t="shared" si="14"/>
        <v>12435.863919070824</v>
      </c>
      <c r="V41" s="2">
        <f t="shared" si="14"/>
        <v>11854.976781089288</v>
      </c>
      <c r="W41" s="2">
        <f t="shared" si="14"/>
        <v>11270.860771727936</v>
      </c>
    </row>
    <row r="42" spans="1:24" x14ac:dyDescent="0.3">
      <c r="A42" s="3" t="s">
        <v>9</v>
      </c>
      <c r="B42" s="2">
        <f t="shared" ref="B42:W42" si="15">SUM(B39:B41)</f>
        <v>54400</v>
      </c>
      <c r="C42" s="2">
        <f t="shared" si="15"/>
        <v>51868.444222827762</v>
      </c>
      <c r="D42" s="2">
        <f t="shared" si="15"/>
        <v>51329.882887883796</v>
      </c>
      <c r="E42" s="2">
        <f t="shared" si="15"/>
        <v>50789.325939590388</v>
      </c>
      <c r="F42" s="2">
        <f t="shared" si="15"/>
        <v>50246.633421814047</v>
      </c>
      <c r="G42" s="2">
        <f t="shared" si="15"/>
        <v>49701.913978859942</v>
      </c>
      <c r="H42" s="2">
        <f t="shared" si="15"/>
        <v>49154.977341476297</v>
      </c>
      <c r="I42" s="2">
        <f t="shared" si="15"/>
        <v>48605.811337718813</v>
      </c>
      <c r="J42" s="2">
        <f t="shared" si="15"/>
        <v>48054.453673923759</v>
      </c>
      <c r="K42" s="2">
        <f t="shared" si="15"/>
        <v>47500.772433490754</v>
      </c>
      <c r="L42" s="2">
        <f t="shared" si="15"/>
        <v>46944.864380653416</v>
      </c>
      <c r="M42" s="2">
        <f t="shared" si="15"/>
        <v>46386.757247287707</v>
      </c>
      <c r="N42" s="2">
        <f t="shared" si="15"/>
        <v>45826.309042588335</v>
      </c>
      <c r="O42" s="2">
        <f t="shared" si="15"/>
        <v>45263.606355841977</v>
      </c>
      <c r="P42" s="2">
        <f t="shared" si="15"/>
        <v>44698.446642228155</v>
      </c>
      <c r="Q42" s="2">
        <f t="shared" si="15"/>
        <v>44130.925331478189</v>
      </c>
      <c r="R42" s="2">
        <f t="shared" si="15"/>
        <v>43560.988807620728</v>
      </c>
      <c r="S42" s="2">
        <f t="shared" si="15"/>
        <v>42988.54291852469</v>
      </c>
      <c r="T42" s="2">
        <f t="shared" si="15"/>
        <v>42413.712570537697</v>
      </c>
      <c r="U42" s="2">
        <f t="shared" si="15"/>
        <v>41835.86391907082</v>
      </c>
      <c r="V42" s="2">
        <f t="shared" si="15"/>
        <v>41254.976781089288</v>
      </c>
      <c r="W42" s="2">
        <f t="shared" si="15"/>
        <v>40670.860771727937</v>
      </c>
    </row>
    <row r="43" spans="1:24" x14ac:dyDescent="0.3">
      <c r="A43" s="4" t="s">
        <v>10</v>
      </c>
      <c r="B43" s="5">
        <v>458</v>
      </c>
      <c r="C43" s="5">
        <v>390</v>
      </c>
      <c r="D43" s="5">
        <v>376</v>
      </c>
      <c r="E43" s="5">
        <v>361</v>
      </c>
      <c r="F43" s="5">
        <v>347</v>
      </c>
      <c r="G43" s="5">
        <v>334</v>
      </c>
      <c r="H43" s="5">
        <v>318</v>
      </c>
      <c r="I43" s="5">
        <v>305</v>
      </c>
      <c r="J43" s="5">
        <v>289</v>
      </c>
      <c r="K43" s="5">
        <v>276</v>
      </c>
      <c r="L43" s="5">
        <v>260</v>
      </c>
      <c r="M43" s="5">
        <v>244</v>
      </c>
      <c r="N43" s="5">
        <v>231</v>
      </c>
      <c r="O43" s="5">
        <v>222</v>
      </c>
      <c r="P43" s="5">
        <v>217</v>
      </c>
      <c r="Q43" s="5">
        <v>213</v>
      </c>
      <c r="R43" s="5">
        <v>207</v>
      </c>
      <c r="S43" s="5">
        <v>202</v>
      </c>
      <c r="T43" s="5">
        <v>198</v>
      </c>
      <c r="U43" s="5">
        <v>192</v>
      </c>
      <c r="V43" s="5">
        <v>187</v>
      </c>
      <c r="W43" s="5">
        <v>182</v>
      </c>
      <c r="X43" s="2"/>
    </row>
    <row r="44" spans="1:24" x14ac:dyDescent="0.3">
      <c r="A44" s="4" t="s">
        <v>11</v>
      </c>
      <c r="B44" s="5">
        <v>4453</v>
      </c>
      <c r="C44" s="5">
        <v>4074</v>
      </c>
      <c r="D44" s="5">
        <v>3983</v>
      </c>
      <c r="E44" s="5">
        <v>3906</v>
      </c>
      <c r="F44" s="5">
        <v>3815</v>
      </c>
      <c r="G44" s="5">
        <v>3739</v>
      </c>
      <c r="H44" s="5">
        <v>3669</v>
      </c>
      <c r="I44" s="5">
        <v>3591</v>
      </c>
      <c r="J44" s="5">
        <v>3527</v>
      </c>
      <c r="K44" s="5">
        <v>3448</v>
      </c>
      <c r="L44" s="5">
        <v>3370</v>
      </c>
      <c r="M44" s="5">
        <v>3305</v>
      </c>
      <c r="N44" s="5">
        <v>3226</v>
      </c>
      <c r="O44" s="5">
        <v>3162</v>
      </c>
      <c r="P44" s="5">
        <v>3084</v>
      </c>
      <c r="Q44" s="5">
        <v>3006</v>
      </c>
      <c r="R44" s="5">
        <v>2940</v>
      </c>
      <c r="S44" s="5">
        <v>2863</v>
      </c>
      <c r="T44" s="5">
        <v>2785</v>
      </c>
      <c r="U44" s="5">
        <v>2706</v>
      </c>
      <c r="V44" s="5">
        <v>2641</v>
      </c>
      <c r="W44" s="5">
        <v>2563</v>
      </c>
      <c r="X44" s="2"/>
    </row>
    <row r="45" spans="1:24" x14ac:dyDescent="0.3">
      <c r="A45" s="4" t="s">
        <v>12</v>
      </c>
      <c r="B45" s="5">
        <v>2046</v>
      </c>
      <c r="C45" s="5">
        <v>7070</v>
      </c>
      <c r="D45" s="5">
        <v>6836</v>
      </c>
      <c r="E45" s="5">
        <v>6601</v>
      </c>
      <c r="F45" s="5">
        <v>6366</v>
      </c>
      <c r="G45" s="5">
        <v>6132</v>
      </c>
      <c r="H45" s="5">
        <v>5894</v>
      </c>
      <c r="I45" s="5">
        <v>5655</v>
      </c>
      <c r="J45" s="5">
        <v>5416</v>
      </c>
      <c r="K45" s="5">
        <v>5177</v>
      </c>
      <c r="L45" s="5">
        <v>4935</v>
      </c>
      <c r="M45" s="5">
        <v>4692</v>
      </c>
      <c r="N45" s="5">
        <v>4449</v>
      </c>
      <c r="O45" s="5">
        <v>4205</v>
      </c>
      <c r="P45" s="5">
        <v>3959</v>
      </c>
      <c r="Q45" s="5">
        <v>3715</v>
      </c>
      <c r="R45" s="5">
        <v>3468</v>
      </c>
      <c r="S45" s="5">
        <v>3216</v>
      </c>
      <c r="T45" s="5">
        <v>3025</v>
      </c>
      <c r="U45" s="5">
        <v>2836</v>
      </c>
      <c r="V45" s="5">
        <v>2648</v>
      </c>
      <c r="W45" s="5">
        <v>2458</v>
      </c>
      <c r="X45" s="2"/>
    </row>
    <row r="46" spans="1:24" x14ac:dyDescent="0.3">
      <c r="A46" s="3" t="s">
        <v>13</v>
      </c>
      <c r="B46" s="2">
        <f>B36-B37-B38+B42-B43-B44-B45</f>
        <v>1341035</v>
      </c>
      <c r="C46" s="2">
        <f t="shared" ref="C46:W46" si="16">C36-C37-C38+C42-C43-C44-C45</f>
        <v>40334.444222827762</v>
      </c>
      <c r="D46" s="2">
        <f t="shared" si="16"/>
        <v>40134.882887883796</v>
      </c>
      <c r="E46" s="2">
        <f t="shared" si="16"/>
        <v>39921.325939590388</v>
      </c>
      <c r="F46" s="2">
        <f t="shared" si="16"/>
        <v>39718.633421814047</v>
      </c>
      <c r="G46" s="2">
        <f t="shared" si="16"/>
        <v>39496.913978859942</v>
      </c>
      <c r="H46" s="2">
        <f t="shared" si="16"/>
        <v>39273.977341476297</v>
      </c>
      <c r="I46" s="2">
        <f t="shared" si="16"/>
        <v>39054.811337718813</v>
      </c>
      <c r="J46" s="2">
        <f t="shared" si="16"/>
        <v>38822.453673923759</v>
      </c>
      <c r="K46" s="2">
        <f t="shared" si="16"/>
        <v>38599.772433490754</v>
      </c>
      <c r="L46" s="2">
        <f t="shared" si="16"/>
        <v>38379.864380653416</v>
      </c>
      <c r="M46" s="2">
        <f t="shared" si="16"/>
        <v>38145.757247287707</v>
      </c>
      <c r="N46" s="2">
        <f t="shared" si="16"/>
        <v>37920.309042588335</v>
      </c>
      <c r="O46" s="2">
        <f t="shared" si="16"/>
        <v>37674.606355841977</v>
      </c>
      <c r="P46" s="2">
        <f t="shared" si="16"/>
        <v>37438.446642228155</v>
      </c>
      <c r="Q46" s="2">
        <f t="shared" si="16"/>
        <v>37196.925331478189</v>
      </c>
      <c r="R46" s="2">
        <f t="shared" si="16"/>
        <v>36945.988807620728</v>
      </c>
      <c r="S46" s="2">
        <f t="shared" si="16"/>
        <v>36707.54291852469</v>
      </c>
      <c r="T46" s="2">
        <f t="shared" si="16"/>
        <v>36405.712570537697</v>
      </c>
      <c r="U46" s="2">
        <f t="shared" si="16"/>
        <v>36101.86391907082</v>
      </c>
      <c r="V46" s="2">
        <f t="shared" si="16"/>
        <v>35778.976781089288</v>
      </c>
      <c r="W46" s="2">
        <f t="shared" si="16"/>
        <v>35467.860771727937</v>
      </c>
      <c r="X46" s="2"/>
    </row>
    <row r="47" spans="1:24" x14ac:dyDescent="0.3">
      <c r="A47" s="3" t="s">
        <v>14</v>
      </c>
      <c r="B47" s="2">
        <f>B$26</f>
        <v>94190.577717224456</v>
      </c>
      <c r="C47" s="2">
        <f t="shared" ref="C47:W47" si="17">C$26</f>
        <v>94190.577717224456</v>
      </c>
      <c r="D47" s="2">
        <f t="shared" si="17"/>
        <v>94190.577717224456</v>
      </c>
      <c r="E47" s="2">
        <f t="shared" si="17"/>
        <v>94190.577717224456</v>
      </c>
      <c r="F47" s="2">
        <f t="shared" si="17"/>
        <v>94190.577717224456</v>
      </c>
      <c r="G47" s="2">
        <f t="shared" si="17"/>
        <v>94190.577717224456</v>
      </c>
      <c r="H47" s="2">
        <f t="shared" si="17"/>
        <v>94190.577717224456</v>
      </c>
      <c r="I47" s="2">
        <f t="shared" si="17"/>
        <v>94190.577717224456</v>
      </c>
      <c r="J47" s="2">
        <f t="shared" si="17"/>
        <v>94190.577717224456</v>
      </c>
      <c r="K47" s="2">
        <f t="shared" si="17"/>
        <v>94190.577717224456</v>
      </c>
      <c r="L47" s="2">
        <f t="shared" si="17"/>
        <v>94190.577717224456</v>
      </c>
      <c r="M47" s="2">
        <f t="shared" si="17"/>
        <v>94190.577717224456</v>
      </c>
      <c r="N47" s="2">
        <f t="shared" si="17"/>
        <v>94190.577717224456</v>
      </c>
      <c r="O47" s="2">
        <f t="shared" si="17"/>
        <v>94190.577717224456</v>
      </c>
      <c r="P47" s="2">
        <f t="shared" si="17"/>
        <v>94190.577717224456</v>
      </c>
      <c r="Q47" s="2">
        <f t="shared" si="17"/>
        <v>94190.577717224456</v>
      </c>
      <c r="R47" s="2">
        <f t="shared" si="17"/>
        <v>94190.577717224456</v>
      </c>
      <c r="S47" s="2">
        <f t="shared" si="17"/>
        <v>94190.577717224456</v>
      </c>
      <c r="T47" s="2">
        <f t="shared" si="17"/>
        <v>94190.577717224456</v>
      </c>
      <c r="U47" s="2">
        <f t="shared" si="17"/>
        <v>94190.577717224456</v>
      </c>
      <c r="V47" s="2">
        <f t="shared" si="17"/>
        <v>94190.577717224456</v>
      </c>
      <c r="W47" s="2">
        <f t="shared" si="17"/>
        <v>94190.577717224456</v>
      </c>
      <c r="X47" s="2"/>
    </row>
    <row r="48" spans="1:24" x14ac:dyDescent="0.3">
      <c r="A48" s="3" t="s">
        <v>15</v>
      </c>
      <c r="B48" s="2">
        <f>B46-B47</f>
        <v>1246844.4222827756</v>
      </c>
      <c r="C48" s="2">
        <f t="shared" ref="C48:W48" si="18">C46-C47</f>
        <v>-53856.133494396694</v>
      </c>
      <c r="D48" s="2">
        <f t="shared" si="18"/>
        <v>-54055.69482934066</v>
      </c>
      <c r="E48" s="2">
        <f t="shared" si="18"/>
        <v>-54269.251777634068</v>
      </c>
      <c r="F48" s="2">
        <f t="shared" si="18"/>
        <v>-54471.944295410409</v>
      </c>
      <c r="G48" s="2">
        <f t="shared" si="18"/>
        <v>-54693.663738364514</v>
      </c>
      <c r="H48" s="2">
        <f t="shared" si="18"/>
        <v>-54916.600375748159</v>
      </c>
      <c r="I48" s="2">
        <f t="shared" si="18"/>
        <v>-55135.766379505643</v>
      </c>
      <c r="J48" s="2">
        <f t="shared" si="18"/>
        <v>-55368.124043300697</v>
      </c>
      <c r="K48" s="2">
        <f t="shared" si="18"/>
        <v>-55590.805283733702</v>
      </c>
      <c r="L48" s="2">
        <f t="shared" si="18"/>
        <v>-55810.71333657104</v>
      </c>
      <c r="M48" s="2">
        <f t="shared" si="18"/>
        <v>-56044.820469936749</v>
      </c>
      <c r="N48" s="2">
        <f t="shared" si="18"/>
        <v>-56270.268674636121</v>
      </c>
      <c r="O48" s="2">
        <f t="shared" si="18"/>
        <v>-56515.971361382479</v>
      </c>
      <c r="P48" s="2">
        <f t="shared" si="18"/>
        <v>-56752.131074996301</v>
      </c>
      <c r="Q48" s="2">
        <f t="shared" si="18"/>
        <v>-56993.652385746267</v>
      </c>
      <c r="R48" s="2">
        <f t="shared" si="18"/>
        <v>-57244.588909603728</v>
      </c>
      <c r="S48" s="2">
        <f t="shared" si="18"/>
        <v>-57483.034798699766</v>
      </c>
      <c r="T48" s="2">
        <f t="shared" si="18"/>
        <v>-57784.86514668676</v>
      </c>
      <c r="U48" s="2">
        <f t="shared" si="18"/>
        <v>-58088.713798153636</v>
      </c>
      <c r="V48" s="2">
        <f t="shared" si="18"/>
        <v>-58411.600936135168</v>
      </c>
      <c r="W48" s="2">
        <f t="shared" si="18"/>
        <v>-58722.716945496519</v>
      </c>
      <c r="X48" s="2"/>
    </row>
    <row r="49" spans="1:23" x14ac:dyDescent="0.3">
      <c r="A49" s="3" t="s">
        <v>16</v>
      </c>
      <c r="B49" s="2">
        <f>B35+B48</f>
        <v>2246844.4222827759</v>
      </c>
      <c r="C49" s="2">
        <f t="shared" ref="C49:W49" si="19">C35+C48</f>
        <v>2192988.2887883792</v>
      </c>
      <c r="D49" s="2">
        <f t="shared" si="19"/>
        <v>2138932.5939590386</v>
      </c>
      <c r="E49" s="2">
        <f t="shared" si="19"/>
        <v>2084663.3421814046</v>
      </c>
      <c r="F49" s="2">
        <f t="shared" si="19"/>
        <v>2030191.3978859943</v>
      </c>
      <c r="G49" s="2">
        <f t="shared" si="19"/>
        <v>1975497.7341476297</v>
      </c>
      <c r="H49" s="2">
        <f t="shared" si="19"/>
        <v>1920581.1337718815</v>
      </c>
      <c r="I49" s="2">
        <f t="shared" si="19"/>
        <v>1865445.3673923758</v>
      </c>
      <c r="J49" s="2">
        <f t="shared" si="19"/>
        <v>1810077.2433490751</v>
      </c>
      <c r="K49" s="2">
        <f t="shared" si="19"/>
        <v>1754486.4380653414</v>
      </c>
      <c r="L49" s="2">
        <f t="shared" si="19"/>
        <v>1698675.7247287703</v>
      </c>
      <c r="M49" s="2">
        <f t="shared" si="19"/>
        <v>1642630.9042588335</v>
      </c>
      <c r="N49" s="2">
        <f t="shared" si="19"/>
        <v>1586360.6355841975</v>
      </c>
      <c r="O49" s="2">
        <f t="shared" si="19"/>
        <v>1529844.6642228151</v>
      </c>
      <c r="P49" s="2">
        <f t="shared" si="19"/>
        <v>1473092.5331478189</v>
      </c>
      <c r="Q49" s="2">
        <f t="shared" si="19"/>
        <v>1416098.8807620725</v>
      </c>
      <c r="R49" s="2">
        <f t="shared" si="19"/>
        <v>1358854.2918524689</v>
      </c>
      <c r="S49" s="2">
        <f t="shared" si="19"/>
        <v>1301371.2570537692</v>
      </c>
      <c r="T49" s="2">
        <f t="shared" si="19"/>
        <v>1243586.3919070824</v>
      </c>
      <c r="U49" s="2">
        <f t="shared" si="19"/>
        <v>1185497.6781089287</v>
      </c>
      <c r="V49" s="2">
        <f t="shared" si="19"/>
        <v>1127086.0771727934</v>
      </c>
      <c r="W49" s="2">
        <f t="shared" si="19"/>
        <v>1068363.3602272968</v>
      </c>
    </row>
    <row r="50" spans="1:23" s="2" customFormat="1" x14ac:dyDescent="0.3">
      <c r="A50" s="2" t="s">
        <v>17</v>
      </c>
      <c r="B50" s="2">
        <f>B37+B43</f>
        <v>34958</v>
      </c>
      <c r="C50" s="2">
        <f t="shared" ref="C50:W50" si="20">C37+C43</f>
        <v>390</v>
      </c>
      <c r="D50" s="2">
        <f t="shared" si="20"/>
        <v>376</v>
      </c>
      <c r="E50" s="2">
        <f t="shared" si="20"/>
        <v>361</v>
      </c>
      <c r="F50" s="2">
        <f t="shared" si="20"/>
        <v>347</v>
      </c>
      <c r="G50" s="2">
        <f t="shared" si="20"/>
        <v>334</v>
      </c>
      <c r="H50" s="2">
        <f t="shared" si="20"/>
        <v>318</v>
      </c>
      <c r="I50" s="2">
        <f t="shared" si="20"/>
        <v>305</v>
      </c>
      <c r="J50" s="2">
        <f t="shared" si="20"/>
        <v>289</v>
      </c>
      <c r="K50" s="2">
        <f t="shared" si="20"/>
        <v>276</v>
      </c>
      <c r="L50" s="2">
        <f t="shared" si="20"/>
        <v>260</v>
      </c>
      <c r="M50" s="2">
        <f t="shared" si="20"/>
        <v>244</v>
      </c>
      <c r="N50" s="2">
        <f t="shared" si="20"/>
        <v>231</v>
      </c>
      <c r="O50" s="2">
        <f t="shared" si="20"/>
        <v>222</v>
      </c>
      <c r="P50" s="2">
        <f t="shared" si="20"/>
        <v>217</v>
      </c>
      <c r="Q50" s="2">
        <f t="shared" si="20"/>
        <v>213</v>
      </c>
      <c r="R50" s="2">
        <f t="shared" si="20"/>
        <v>207</v>
      </c>
      <c r="S50" s="2">
        <f t="shared" si="20"/>
        <v>202</v>
      </c>
      <c r="T50" s="2">
        <f t="shared" si="20"/>
        <v>198</v>
      </c>
      <c r="U50" s="2">
        <f t="shared" si="20"/>
        <v>192</v>
      </c>
      <c r="V50" s="2">
        <f t="shared" si="20"/>
        <v>187</v>
      </c>
      <c r="W50" s="2">
        <f t="shared" si="20"/>
        <v>182</v>
      </c>
    </row>
    <row r="51" spans="1:23" s="2" customFormat="1" x14ac:dyDescent="0.3">
      <c r="A51" s="2" t="s">
        <v>18</v>
      </c>
      <c r="B51" s="2">
        <f>B38+B44+B45</f>
        <v>178407</v>
      </c>
      <c r="C51" s="2">
        <f t="shared" ref="C51:W51" si="21">C38+C44+C45</f>
        <v>11144</v>
      </c>
      <c r="D51" s="2">
        <f t="shared" si="21"/>
        <v>10819</v>
      </c>
      <c r="E51" s="2">
        <f t="shared" si="21"/>
        <v>10507</v>
      </c>
      <c r="F51" s="2">
        <f t="shared" si="21"/>
        <v>10181</v>
      </c>
      <c r="G51" s="2">
        <f t="shared" si="21"/>
        <v>9871</v>
      </c>
      <c r="H51" s="2">
        <f t="shared" si="21"/>
        <v>9563</v>
      </c>
      <c r="I51" s="2">
        <f t="shared" si="21"/>
        <v>9246</v>
      </c>
      <c r="J51" s="2">
        <f t="shared" si="21"/>
        <v>8943</v>
      </c>
      <c r="K51" s="2">
        <f t="shared" si="21"/>
        <v>8625</v>
      </c>
      <c r="L51" s="2">
        <f t="shared" si="21"/>
        <v>8305</v>
      </c>
      <c r="M51" s="2">
        <f t="shared" si="21"/>
        <v>7997</v>
      </c>
      <c r="N51" s="2">
        <f t="shared" si="21"/>
        <v>7675</v>
      </c>
      <c r="O51" s="2">
        <f t="shared" si="21"/>
        <v>7367</v>
      </c>
      <c r="P51" s="2">
        <f t="shared" si="21"/>
        <v>7043</v>
      </c>
      <c r="Q51" s="2">
        <f t="shared" si="21"/>
        <v>6721</v>
      </c>
      <c r="R51" s="2">
        <f t="shared" si="21"/>
        <v>6408</v>
      </c>
      <c r="S51" s="2">
        <f t="shared" si="21"/>
        <v>6079</v>
      </c>
      <c r="T51" s="2">
        <f t="shared" si="21"/>
        <v>5810</v>
      </c>
      <c r="U51" s="2">
        <f t="shared" si="21"/>
        <v>5542</v>
      </c>
      <c r="V51" s="2">
        <f t="shared" si="21"/>
        <v>5289</v>
      </c>
      <c r="W51" s="2">
        <f t="shared" si="21"/>
        <v>5021</v>
      </c>
    </row>
    <row r="52" spans="1:23" s="2" customFormat="1" x14ac:dyDescent="0.3">
      <c r="A52" s="2" t="s">
        <v>19</v>
      </c>
      <c r="B52" s="2">
        <f>B50+B51</f>
        <v>213365</v>
      </c>
      <c r="C52" s="2">
        <f t="shared" ref="C52:W52" si="22">C50+C51</f>
        <v>11534</v>
      </c>
      <c r="D52" s="2">
        <f t="shared" si="22"/>
        <v>11195</v>
      </c>
      <c r="E52" s="2">
        <f t="shared" si="22"/>
        <v>10868</v>
      </c>
      <c r="F52" s="2">
        <f t="shared" si="22"/>
        <v>10528</v>
      </c>
      <c r="G52" s="2">
        <f t="shared" si="22"/>
        <v>10205</v>
      </c>
      <c r="H52" s="2">
        <f t="shared" si="22"/>
        <v>9881</v>
      </c>
      <c r="I52" s="2">
        <f t="shared" si="22"/>
        <v>9551</v>
      </c>
      <c r="J52" s="2">
        <f t="shared" si="22"/>
        <v>9232</v>
      </c>
      <c r="K52" s="2">
        <f t="shared" si="22"/>
        <v>8901</v>
      </c>
      <c r="L52" s="2">
        <f t="shared" si="22"/>
        <v>8565</v>
      </c>
      <c r="M52" s="2">
        <f t="shared" si="22"/>
        <v>8241</v>
      </c>
      <c r="N52" s="2">
        <f t="shared" si="22"/>
        <v>7906</v>
      </c>
      <c r="O52" s="2">
        <f t="shared" si="22"/>
        <v>7589</v>
      </c>
      <c r="P52" s="2">
        <f t="shared" si="22"/>
        <v>7260</v>
      </c>
      <c r="Q52" s="2">
        <f t="shared" si="22"/>
        <v>6934</v>
      </c>
      <c r="R52" s="2">
        <f t="shared" si="22"/>
        <v>6615</v>
      </c>
      <c r="S52" s="2">
        <f t="shared" si="22"/>
        <v>6281</v>
      </c>
      <c r="T52" s="2">
        <f t="shared" si="22"/>
        <v>6008</v>
      </c>
      <c r="U52" s="2">
        <f t="shared" si="22"/>
        <v>5734</v>
      </c>
      <c r="V52" s="2">
        <f t="shared" si="22"/>
        <v>5476</v>
      </c>
      <c r="W52" s="2">
        <f t="shared" si="22"/>
        <v>5203</v>
      </c>
    </row>
    <row r="54" spans="1:23" x14ac:dyDescent="0.3">
      <c r="A5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Variante al lordo delle imposte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Daepp Martin ESTV</dc:creator>
  <cp:lastModifiedBy>Cicivizzo Giuseppe GS-EFD</cp:lastModifiedBy>
  <cp:lastPrinted>2024-11-07T10:00:03Z</cp:lastPrinted>
  <dcterms:created xsi:type="dcterms:W3CDTF">2024-07-10T09:18:15Z</dcterms:created>
  <dcterms:modified xsi:type="dcterms:W3CDTF">2025-05-15T14:18:27Z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2024-11-04T09:54:10Z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d49bf749-f415-45e6-ab8e-2a5b16e5c4f5</vt:lpwstr>
  </property>
  <property fmtid="{D5CDD505-2E9C-101B-9397-08002B2CF9AE}" pid="8" name="MSIP_Label_aa112399-b73b-40c1-8af2-919b124b9d91_ContentBits">
    <vt:lpwstr>0</vt:lpwstr>
  </property>
</Properties>
</file>